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05 Website\Van Damme site 2017\2018 revised tech specs\"/>
    </mc:Choice>
  </mc:AlternateContent>
  <bookViews>
    <workbookView xWindow="0" yWindow="0" windowWidth="25605" windowHeight="15600" tabRatio="500"/>
  </bookViews>
  <sheets>
    <sheet name="Capacity Calculator" sheetId="1" r:id="rId1"/>
    <sheet name="Cable Reel information" sheetId="3" r:id="rId2"/>
  </sheets>
  <calcPr calcId="162913" concurrentCalc="0"/>
</workbook>
</file>

<file path=xl/calcChain.xml><?xml version="1.0" encoding="utf-8"?>
<calcChain xmlns="http://schemas.openxmlformats.org/spreadsheetml/2006/main">
  <c r="J14" i="1" l="1"/>
  <c r="J16" i="1"/>
  <c r="J18" i="1"/>
  <c r="J20" i="1"/>
  <c r="J22" i="1"/>
  <c r="J33" i="1"/>
  <c r="J35" i="1"/>
  <c r="L35" i="1"/>
  <c r="J34" i="1"/>
  <c r="L34" i="1"/>
  <c r="L33" i="1"/>
  <c r="J29" i="1"/>
  <c r="J31" i="1"/>
  <c r="L31" i="1"/>
  <c r="J30" i="1"/>
  <c r="L30" i="1"/>
  <c r="L29" i="1"/>
  <c r="J25" i="1"/>
  <c r="J27" i="1"/>
  <c r="L27" i="1"/>
  <c r="J26" i="1"/>
  <c r="L26" i="1"/>
  <c r="L25" i="1"/>
  <c r="L22" i="1"/>
  <c r="L20" i="1"/>
  <c r="L18" i="1"/>
  <c r="L16" i="1"/>
  <c r="L14" i="1"/>
</calcChain>
</file>

<file path=xl/sharedStrings.xml><?xml version="1.0" encoding="utf-8"?>
<sst xmlns="http://schemas.openxmlformats.org/spreadsheetml/2006/main" count="237" uniqueCount="57">
  <si>
    <t>805-002-000</t>
  </si>
  <si>
    <t>805-004-000</t>
  </si>
  <si>
    <t>805-006-000</t>
  </si>
  <si>
    <t>805-008-000</t>
  </si>
  <si>
    <t>805-010-000</t>
  </si>
  <si>
    <t>805-020-000</t>
  </si>
  <si>
    <t>805-022-000</t>
  </si>
  <si>
    <t>805-024-000</t>
  </si>
  <si>
    <t>805-030-000</t>
  </si>
  <si>
    <t>805-032-000</t>
  </si>
  <si>
    <t>805-040-000</t>
  </si>
  <si>
    <t>805-042-000</t>
  </si>
  <si>
    <t>805-034-000</t>
  </si>
  <si>
    <t>805-044-000</t>
  </si>
  <si>
    <t>Stock Code</t>
  </si>
  <si>
    <t>Description</t>
  </si>
  <si>
    <t>Weight inc. drum (Kg)</t>
  </si>
  <si>
    <t>ENTER OVERALL DIAMETER (mm)</t>
  </si>
  <si>
    <t>ENTER WEIGHT PER METRE (Kg)</t>
  </si>
  <si>
    <t>•</t>
  </si>
  <si>
    <t>Enter the overall diameter of your cable</t>
  </si>
  <si>
    <t>(In millimetres (mm), allows for 1 decimal place)</t>
  </si>
  <si>
    <t>Value must be between 5.0 and 30.0</t>
  </si>
  <si>
    <t>Enter the weight per metre</t>
  </si>
  <si>
    <t>(In Kg/metre, allows for three decimal places)</t>
  </si>
  <si>
    <t>Maximum Capacity (m)</t>
  </si>
  <si>
    <t>(Total weights of 20Kg and over are highlighted as potential 2 person lifts)</t>
  </si>
  <si>
    <t>Van Damme VDSP240 240mm flange plastic cable reel</t>
  </si>
  <si>
    <t>Van Damme VDSP300 300mm flange plastic cable reel</t>
  </si>
  <si>
    <t>Van Damme VDHT300 300mm flange steel cable reel</t>
  </si>
  <si>
    <t>Van Damme VDHT380 380mm flange steel cable reel</t>
  </si>
  <si>
    <t>Van Damme VDHT460 460mm flange steel cable reel</t>
  </si>
  <si>
    <t>CABLE REEL CAPACITY CALCULATOR</t>
  </si>
  <si>
    <t>Van Damme VDGT310.FL 310mm rubber cable reel with cable flange</t>
  </si>
  <si>
    <t>Van Damme VDGT310.PL 310mm rubber cable reel with blank plate</t>
  </si>
  <si>
    <t>Van Damme VDGT310.DR 310mm rubber cable reel with door</t>
  </si>
  <si>
    <t>Van Damme VDGT450.FL 450mm rubber cable reel with cable flange</t>
  </si>
  <si>
    <t>Van Damme VDGT450.PL 450mm rubber cable reel with blank plate</t>
  </si>
  <si>
    <t>Van Damme VDGT450.DR 450mm rubber cable reel with door</t>
  </si>
  <si>
    <t>Van Damme VDGT380.FL 380mm rubber cable reel with cable flange</t>
  </si>
  <si>
    <t>Van Damme VDGT380.PL 380mm rubber cable reel with blank plate</t>
  </si>
  <si>
    <t>Van Damme VDGT380.DR 380mm rubber cable reel with door</t>
  </si>
  <si>
    <t>C (Internal width)</t>
  </si>
  <si>
    <t>T (External width)</t>
  </si>
  <si>
    <t>H (Overall height)</t>
  </si>
  <si>
    <t>F (Feet width)</t>
  </si>
  <si>
    <t>Weight (Kg)</t>
  </si>
  <si>
    <t>G (Feet to axle)</t>
  </si>
  <si>
    <t>CABLE REELS WEIGHTS &amp; DIMENSIONS</t>
  </si>
  <si>
    <t>Dimensions</t>
  </si>
  <si>
    <t>mm</t>
  </si>
  <si>
    <t>Weights and Dimensions</t>
  </si>
  <si>
    <t>A (Flange size)</t>
  </si>
  <si>
    <t>B (Hub diameter)</t>
  </si>
  <si>
    <t>Return to Calculator</t>
  </si>
  <si>
    <t>Version 1.0 03/18</t>
  </si>
  <si>
    <t>Cable capacities indicated are nominal, typically 70-75% of full capacity when wound slowly with accuracy. This recognises that in real world use cables will not be re-reeled with 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</si>
</sst>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rgb="FFFF0000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scheme val="minor"/>
    </font>
    <font>
      <i/>
      <sz val="10"/>
      <name val="Calibri"/>
      <scheme val="minor"/>
    </font>
    <font>
      <sz val="10"/>
      <color theme="1"/>
      <name val="Calibri"/>
      <scheme val="minor"/>
    </font>
    <font>
      <sz val="12"/>
      <color rgb="FF000000"/>
      <name val="Calibri"/>
      <scheme val="minor"/>
    </font>
    <font>
      <sz val="8"/>
      <color theme="0"/>
      <name val="Calibri"/>
      <scheme val="minor"/>
    </font>
    <font>
      <sz val="10"/>
      <color rgb="FFFF0000"/>
      <name val="Calibri"/>
      <scheme val="minor"/>
    </font>
    <font>
      <sz val="24"/>
      <color theme="1"/>
      <name val="Calibri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theme="0" tint="-0.49998474074526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8" fillId="0" borderId="5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" fontId="0" fillId="2" borderId="0" xfId="0" applyNumberForma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0">
    <dxf>
      <fill>
        <patternFill>
          <bgColor rgb="FFFFC7CE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van-damme.com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1.jp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hyperlink" Target="http://www.van-damme.com" TargetMode="External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371475</xdr:rowOff>
    </xdr:from>
    <xdr:to>
      <xdr:col>2</xdr:col>
      <xdr:colOff>1799590</xdr:colOff>
      <xdr:row>1</xdr:row>
      <xdr:rowOff>829310</xdr:rowOff>
    </xdr:to>
    <xdr:pic>
      <xdr:nvPicPr>
        <xdr:cNvPr id="3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09575"/>
          <a:ext cx="1799590" cy="457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5</xdr:row>
      <xdr:rowOff>9525</xdr:rowOff>
    </xdr:from>
    <xdr:to>
      <xdr:col>6</xdr:col>
      <xdr:colOff>19050</xdr:colOff>
      <xdr:row>14</xdr:row>
      <xdr:rowOff>28575</xdr:rowOff>
    </xdr:to>
    <xdr:pic>
      <xdr:nvPicPr>
        <xdr:cNvPr id="2704" name="Picture 1" descr="805-002-0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790700"/>
          <a:ext cx="173355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5</xdr:row>
      <xdr:rowOff>57150</xdr:rowOff>
    </xdr:from>
    <xdr:to>
      <xdr:col>10</xdr:col>
      <xdr:colOff>19050</xdr:colOff>
      <xdr:row>13</xdr:row>
      <xdr:rowOff>180975</xdr:rowOff>
    </xdr:to>
    <xdr:pic>
      <xdr:nvPicPr>
        <xdr:cNvPr id="2705" name="Picture 3" descr="SP Plastic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838325"/>
          <a:ext cx="26003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18</xdr:row>
      <xdr:rowOff>9525</xdr:rowOff>
    </xdr:from>
    <xdr:to>
      <xdr:col>6</xdr:col>
      <xdr:colOff>9525</xdr:colOff>
      <xdr:row>27</xdr:row>
      <xdr:rowOff>0</xdr:rowOff>
    </xdr:to>
    <xdr:pic>
      <xdr:nvPicPr>
        <xdr:cNvPr id="2706" name="Picture 4" descr="805-004-00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4391025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9525</xdr:rowOff>
    </xdr:from>
    <xdr:to>
      <xdr:col>6</xdr:col>
      <xdr:colOff>0</xdr:colOff>
      <xdr:row>40</xdr:row>
      <xdr:rowOff>0</xdr:rowOff>
    </xdr:to>
    <xdr:pic>
      <xdr:nvPicPr>
        <xdr:cNvPr id="2707" name="Picture 5" descr="805-006-000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699135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19050</xdr:rowOff>
    </xdr:from>
    <xdr:to>
      <xdr:col>6</xdr:col>
      <xdr:colOff>0</xdr:colOff>
      <xdr:row>53</xdr:row>
      <xdr:rowOff>9525</xdr:rowOff>
    </xdr:to>
    <xdr:pic>
      <xdr:nvPicPr>
        <xdr:cNvPr id="2708" name="Picture 6" descr="805-008-000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960120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57</xdr:row>
      <xdr:rowOff>28575</xdr:rowOff>
    </xdr:from>
    <xdr:to>
      <xdr:col>6</xdr:col>
      <xdr:colOff>19050</xdr:colOff>
      <xdr:row>66</xdr:row>
      <xdr:rowOff>19050</xdr:rowOff>
    </xdr:to>
    <xdr:pic>
      <xdr:nvPicPr>
        <xdr:cNvPr id="2709" name="Picture 7" descr="805-010-000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221105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113</xdr:row>
      <xdr:rowOff>9525</xdr:rowOff>
    </xdr:from>
    <xdr:to>
      <xdr:col>10</xdr:col>
      <xdr:colOff>38100</xdr:colOff>
      <xdr:row>121</xdr:row>
      <xdr:rowOff>190500</xdr:rowOff>
    </xdr:to>
    <xdr:pic>
      <xdr:nvPicPr>
        <xdr:cNvPr id="2715" name="Picture 13" descr="GT310 blan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576000"/>
          <a:ext cx="26289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857250</xdr:colOff>
      <xdr:row>18</xdr:row>
      <xdr:rowOff>104775</xdr:rowOff>
    </xdr:from>
    <xdr:to>
      <xdr:col>9</xdr:col>
      <xdr:colOff>857250</xdr:colOff>
      <xdr:row>27</xdr:row>
      <xdr:rowOff>0</xdr:rowOff>
    </xdr:to>
    <xdr:pic>
      <xdr:nvPicPr>
        <xdr:cNvPr id="2716" name="Picture 16" descr="SP Plastic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486275"/>
          <a:ext cx="26003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31</xdr:row>
      <xdr:rowOff>114300</xdr:rowOff>
    </xdr:from>
    <xdr:to>
      <xdr:col>10</xdr:col>
      <xdr:colOff>19050</xdr:colOff>
      <xdr:row>40</xdr:row>
      <xdr:rowOff>9525</xdr:rowOff>
    </xdr:to>
    <xdr:pic>
      <xdr:nvPicPr>
        <xdr:cNvPr id="2717" name="Picture 17" descr="SP Plastic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96125"/>
          <a:ext cx="2609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44</xdr:row>
      <xdr:rowOff>76200</xdr:rowOff>
    </xdr:from>
    <xdr:to>
      <xdr:col>10</xdr:col>
      <xdr:colOff>9525</xdr:colOff>
      <xdr:row>53</xdr:row>
      <xdr:rowOff>38100</xdr:rowOff>
    </xdr:to>
    <xdr:pic>
      <xdr:nvPicPr>
        <xdr:cNvPr id="2718" name="Picture 18" descr="SP Plastic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658350"/>
          <a:ext cx="26003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57</xdr:row>
      <xdr:rowOff>28575</xdr:rowOff>
    </xdr:from>
    <xdr:to>
      <xdr:col>10</xdr:col>
      <xdr:colOff>0</xdr:colOff>
      <xdr:row>66</xdr:row>
      <xdr:rowOff>0</xdr:rowOff>
    </xdr:to>
    <xdr:pic>
      <xdr:nvPicPr>
        <xdr:cNvPr id="2719" name="Picture 19" descr="SP Plastic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211050"/>
          <a:ext cx="26003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6</xdr:col>
      <xdr:colOff>0</xdr:colOff>
      <xdr:row>79</xdr:row>
      <xdr:rowOff>180975</xdr:rowOff>
    </xdr:to>
    <xdr:pic>
      <xdr:nvPicPr>
        <xdr:cNvPr id="2722" name="Picture 22" descr="805-020-000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8165425"/>
          <a:ext cx="17335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85</xdr:row>
      <xdr:rowOff>19050</xdr:rowOff>
    </xdr:from>
    <xdr:to>
      <xdr:col>6</xdr:col>
      <xdr:colOff>0</xdr:colOff>
      <xdr:row>94</xdr:row>
      <xdr:rowOff>9525</xdr:rowOff>
    </xdr:to>
    <xdr:pic>
      <xdr:nvPicPr>
        <xdr:cNvPr id="2723" name="Picture 23" descr="805-022-000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0984825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85</xdr:row>
      <xdr:rowOff>9525</xdr:rowOff>
    </xdr:from>
    <xdr:to>
      <xdr:col>9</xdr:col>
      <xdr:colOff>857250</xdr:colOff>
      <xdr:row>94</xdr:row>
      <xdr:rowOff>0</xdr:rowOff>
    </xdr:to>
    <xdr:pic>
      <xdr:nvPicPr>
        <xdr:cNvPr id="2724" name="Picture 24" descr="GT380 Flange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430" y="17634585"/>
          <a:ext cx="2575560" cy="1773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99</xdr:row>
      <xdr:rowOff>9525</xdr:rowOff>
    </xdr:from>
    <xdr:to>
      <xdr:col>6</xdr:col>
      <xdr:colOff>9525</xdr:colOff>
      <xdr:row>108</xdr:row>
      <xdr:rowOff>0</xdr:rowOff>
    </xdr:to>
    <xdr:pic>
      <xdr:nvPicPr>
        <xdr:cNvPr id="2725" name="Picture 25" descr="805-024-000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377565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99</xdr:row>
      <xdr:rowOff>19050</xdr:rowOff>
    </xdr:from>
    <xdr:to>
      <xdr:col>10</xdr:col>
      <xdr:colOff>19050</xdr:colOff>
      <xdr:row>108</xdr:row>
      <xdr:rowOff>9525</xdr:rowOff>
    </xdr:to>
    <xdr:pic>
      <xdr:nvPicPr>
        <xdr:cNvPr id="2726" name="Picture 26" descr="GT450 flange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3785175"/>
          <a:ext cx="26193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6</xdr:col>
      <xdr:colOff>0</xdr:colOff>
      <xdr:row>121</xdr:row>
      <xdr:rowOff>180975</xdr:rowOff>
    </xdr:to>
    <xdr:pic>
      <xdr:nvPicPr>
        <xdr:cNvPr id="2727" name="Picture 27" descr="805-030-000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6566475"/>
          <a:ext cx="17335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6</xdr:col>
      <xdr:colOff>0</xdr:colOff>
      <xdr:row>135</xdr:row>
      <xdr:rowOff>180975</xdr:rowOff>
    </xdr:to>
    <xdr:pic>
      <xdr:nvPicPr>
        <xdr:cNvPr id="2728" name="Picture 28" descr="805-032-000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9366825"/>
          <a:ext cx="17335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9525</xdr:rowOff>
    </xdr:from>
    <xdr:to>
      <xdr:col>9</xdr:col>
      <xdr:colOff>752475</xdr:colOff>
      <xdr:row>136</xdr:row>
      <xdr:rowOff>0</xdr:rowOff>
    </xdr:to>
    <xdr:pic>
      <xdr:nvPicPr>
        <xdr:cNvPr id="2729" name="Picture 29" descr="GT380 blank.pn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9376350"/>
          <a:ext cx="24860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19050</xdr:rowOff>
    </xdr:from>
    <xdr:to>
      <xdr:col>6</xdr:col>
      <xdr:colOff>0</xdr:colOff>
      <xdr:row>150</xdr:row>
      <xdr:rowOff>9525</xdr:rowOff>
    </xdr:to>
    <xdr:pic>
      <xdr:nvPicPr>
        <xdr:cNvPr id="2730" name="Picture 30" descr="805-034-000.jp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2186225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141</xdr:row>
      <xdr:rowOff>9525</xdr:rowOff>
    </xdr:from>
    <xdr:to>
      <xdr:col>9</xdr:col>
      <xdr:colOff>828675</xdr:colOff>
      <xdr:row>150</xdr:row>
      <xdr:rowOff>0</xdr:rowOff>
    </xdr:to>
    <xdr:pic>
      <xdr:nvPicPr>
        <xdr:cNvPr id="2731" name="Picture 31" descr="GT450 blank.pn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2176700"/>
          <a:ext cx="25527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6</xdr:col>
      <xdr:colOff>0</xdr:colOff>
      <xdr:row>162</xdr:row>
      <xdr:rowOff>180975</xdr:rowOff>
    </xdr:to>
    <xdr:pic>
      <xdr:nvPicPr>
        <xdr:cNvPr id="2732" name="Picture 32" descr="805-040-000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4767500"/>
          <a:ext cx="17335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9525</xdr:rowOff>
    </xdr:from>
    <xdr:to>
      <xdr:col>10</xdr:col>
      <xdr:colOff>76200</xdr:colOff>
      <xdr:row>163</xdr:row>
      <xdr:rowOff>0</xdr:rowOff>
    </xdr:to>
    <xdr:pic>
      <xdr:nvPicPr>
        <xdr:cNvPr id="2733" name="Picture 33" descr="GT310 door.png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4777025"/>
          <a:ext cx="26765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9525</xdr:rowOff>
    </xdr:from>
    <xdr:to>
      <xdr:col>6</xdr:col>
      <xdr:colOff>0</xdr:colOff>
      <xdr:row>178</xdr:row>
      <xdr:rowOff>0</xdr:rowOff>
    </xdr:to>
    <xdr:pic>
      <xdr:nvPicPr>
        <xdr:cNvPr id="2734" name="Picture 34" descr="805-042-000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777740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857250</xdr:colOff>
      <xdr:row>169</xdr:row>
      <xdr:rowOff>9525</xdr:rowOff>
    </xdr:from>
    <xdr:to>
      <xdr:col>9</xdr:col>
      <xdr:colOff>800100</xdr:colOff>
      <xdr:row>178</xdr:row>
      <xdr:rowOff>0</xdr:rowOff>
    </xdr:to>
    <xdr:pic>
      <xdr:nvPicPr>
        <xdr:cNvPr id="2735" name="Picture 35" descr="GT380 door.pn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7777400"/>
          <a:ext cx="25431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183</xdr:row>
      <xdr:rowOff>9525</xdr:rowOff>
    </xdr:from>
    <xdr:to>
      <xdr:col>6</xdr:col>
      <xdr:colOff>9525</xdr:colOff>
      <xdr:row>192</xdr:row>
      <xdr:rowOff>0</xdr:rowOff>
    </xdr:to>
    <xdr:pic>
      <xdr:nvPicPr>
        <xdr:cNvPr id="2736" name="Picture 36" descr="805-044-000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0577750"/>
          <a:ext cx="17335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19050</xdr:rowOff>
    </xdr:from>
    <xdr:to>
      <xdr:col>9</xdr:col>
      <xdr:colOff>838200</xdr:colOff>
      <xdr:row>192</xdr:row>
      <xdr:rowOff>9525</xdr:rowOff>
    </xdr:to>
    <xdr:pic>
      <xdr:nvPicPr>
        <xdr:cNvPr id="2737" name="Picture 37" descr="GT450 door.pn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0587275"/>
          <a:ext cx="25717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</xdr:row>
      <xdr:rowOff>9525</xdr:rowOff>
    </xdr:from>
    <xdr:to>
      <xdr:col>9</xdr:col>
      <xdr:colOff>838200</xdr:colOff>
      <xdr:row>80</xdr:row>
      <xdr:rowOff>0</xdr:rowOff>
    </xdr:to>
    <xdr:pic>
      <xdr:nvPicPr>
        <xdr:cNvPr id="38" name="Picture 24" descr="GT380 Flange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14860905"/>
          <a:ext cx="2575560" cy="1773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289560</xdr:colOff>
      <xdr:row>1</xdr:row>
      <xdr:rowOff>350520</xdr:rowOff>
    </xdr:from>
    <xdr:to>
      <xdr:col>2</xdr:col>
      <xdr:colOff>405130</xdr:colOff>
      <xdr:row>1</xdr:row>
      <xdr:rowOff>808355</xdr:rowOff>
    </xdr:to>
    <xdr:pic>
      <xdr:nvPicPr>
        <xdr:cNvPr id="31" name="Picture 30">
          <a:hlinkClick xmlns:r="http://schemas.openxmlformats.org/officeDocument/2006/relationships" r:id="rId24"/>
        </xdr:cNvPr>
        <xdr:cNvPicPr/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388620"/>
          <a:ext cx="1799590" cy="457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autoPageBreaks="0"/>
  </sheetPr>
  <dimension ref="A1:P54"/>
  <sheetViews>
    <sheetView showGridLines="0" tabSelected="1" workbookViewId="0">
      <pane ySplit="13" topLeftCell="A14" activePane="bottomLeft" state="frozen"/>
      <selection pane="bottomLeft" activeCell="E4" sqref="E4"/>
    </sheetView>
  </sheetViews>
  <sheetFormatPr defaultColWidth="0" defaultRowHeight="15.75" zeroHeight="1" x14ac:dyDescent="0.25"/>
  <cols>
    <col min="1" max="1" width="1.125" style="4" customWidth="1"/>
    <col min="2" max="2" width="3.5" style="7" customWidth="1"/>
    <col min="3" max="3" width="26.5" style="4" customWidth="1"/>
    <col min="4" max="4" width="0.5" style="4" customWidth="1"/>
    <col min="5" max="5" width="11.875" style="4" customWidth="1"/>
    <col min="6" max="6" width="0.5" style="4" customWidth="1"/>
    <col min="7" max="7" width="48.625" style="2" customWidth="1"/>
    <col min="8" max="8" width="10" style="3" customWidth="1"/>
    <col min="9" max="9" width="0.5" style="3" customWidth="1"/>
    <col min="10" max="10" width="12.5" style="4" customWidth="1"/>
    <col min="11" max="11" width="0.5" style="4" customWidth="1"/>
    <col min="12" max="12" width="12.5" style="1" customWidth="1"/>
    <col min="13" max="13" width="1.125" style="4" customWidth="1"/>
    <col min="14" max="16" width="0" style="4" hidden="1" customWidth="1"/>
    <col min="17" max="16384" width="10.875" style="4" hidden="1"/>
  </cols>
  <sheetData>
    <row r="1" spans="1:16" ht="3" customHeight="1" x14ac:dyDescent="0.25">
      <c r="A1" s="33"/>
      <c r="B1" s="17"/>
      <c r="C1" s="33"/>
      <c r="D1" s="33"/>
      <c r="E1" s="33"/>
      <c r="F1" s="33"/>
      <c r="G1" s="34"/>
      <c r="H1" s="35"/>
      <c r="I1" s="35"/>
      <c r="J1" s="33"/>
      <c r="K1" s="33"/>
      <c r="L1" s="36"/>
      <c r="M1" s="43"/>
    </row>
    <row r="2" spans="1:16" ht="90" customHeight="1" x14ac:dyDescent="0.25">
      <c r="A2" s="33"/>
      <c r="B2" s="13"/>
      <c r="C2" s="21"/>
      <c r="D2" s="33"/>
      <c r="E2" s="63" t="s">
        <v>32</v>
      </c>
      <c r="F2" s="64"/>
      <c r="G2" s="64"/>
      <c r="H2" s="65"/>
      <c r="I2" s="35"/>
      <c r="J2" s="60" t="s">
        <v>56</v>
      </c>
      <c r="K2" s="61"/>
      <c r="L2" s="62"/>
      <c r="M2" s="43"/>
    </row>
    <row r="3" spans="1:16" ht="12" customHeight="1" x14ac:dyDescent="0.25">
      <c r="A3" s="33"/>
      <c r="B3" s="44" t="s">
        <v>55</v>
      </c>
      <c r="C3" s="33"/>
      <c r="D3" s="37"/>
      <c r="E3" s="33"/>
      <c r="F3" s="37"/>
      <c r="G3" s="37"/>
      <c r="H3" s="37"/>
      <c r="I3" s="37"/>
      <c r="J3" s="45"/>
      <c r="K3" s="45"/>
      <c r="L3" s="45"/>
      <c r="M3" s="43"/>
    </row>
    <row r="4" spans="1:16" ht="16.5" thickBot="1" x14ac:dyDescent="0.3">
      <c r="A4" s="33"/>
      <c r="B4" s="17"/>
      <c r="C4" s="33"/>
      <c r="D4" s="33"/>
      <c r="E4" s="33"/>
      <c r="F4" s="33"/>
      <c r="G4" s="34"/>
      <c r="H4" s="35"/>
      <c r="I4" s="35"/>
      <c r="J4" s="33"/>
      <c r="K4" s="33"/>
      <c r="L4" s="36"/>
      <c r="M4" s="43"/>
    </row>
    <row r="5" spans="1:16" ht="15" customHeight="1" x14ac:dyDescent="0.25">
      <c r="A5" s="33"/>
      <c r="B5" s="27" t="s">
        <v>19</v>
      </c>
      <c r="C5" s="28" t="s">
        <v>20</v>
      </c>
      <c r="D5" s="28"/>
      <c r="E5" s="29"/>
      <c r="F5" s="33"/>
      <c r="G5" s="69" t="s">
        <v>17</v>
      </c>
      <c r="H5" s="75">
        <v>11</v>
      </c>
      <c r="I5" s="14"/>
      <c r="J5" s="33"/>
      <c r="K5" s="33"/>
      <c r="L5" s="36"/>
      <c r="M5" s="43"/>
    </row>
    <row r="6" spans="1:16" ht="15" customHeight="1" thickBot="1" x14ac:dyDescent="0.3">
      <c r="A6" s="33"/>
      <c r="B6" s="8"/>
      <c r="C6" s="30" t="s">
        <v>21</v>
      </c>
      <c r="D6" s="30"/>
      <c r="E6" s="9"/>
      <c r="F6" s="33"/>
      <c r="G6" s="70"/>
      <c r="H6" s="76"/>
      <c r="I6" s="14"/>
      <c r="J6" s="33"/>
      <c r="K6" s="33"/>
      <c r="L6" s="36"/>
      <c r="M6" s="43"/>
    </row>
    <row r="7" spans="1:16" ht="15.95" customHeight="1" thickBot="1" x14ac:dyDescent="0.3">
      <c r="A7" s="33"/>
      <c r="B7" s="10"/>
      <c r="C7" s="26" t="s">
        <v>22</v>
      </c>
      <c r="D7" s="11"/>
      <c r="E7" s="12"/>
      <c r="F7" s="33"/>
      <c r="G7" s="16"/>
      <c r="H7" s="14"/>
      <c r="I7" s="14"/>
      <c r="J7" s="33"/>
      <c r="K7" s="33"/>
      <c r="L7" s="36"/>
      <c r="M7" s="43"/>
      <c r="P7" s="6"/>
    </row>
    <row r="8" spans="1:16" ht="15.95" customHeight="1" x14ac:dyDescent="0.25">
      <c r="A8" s="33"/>
      <c r="B8" s="27" t="s">
        <v>19</v>
      </c>
      <c r="C8" s="31" t="s">
        <v>23</v>
      </c>
      <c r="D8" s="31"/>
      <c r="E8" s="29"/>
      <c r="F8" s="33"/>
      <c r="G8" s="69" t="s">
        <v>18</v>
      </c>
      <c r="H8" s="71">
        <v>0.3</v>
      </c>
      <c r="I8" s="15"/>
      <c r="J8" s="33"/>
      <c r="K8" s="33"/>
      <c r="L8" s="36"/>
      <c r="M8" s="43"/>
    </row>
    <row r="9" spans="1:16" ht="15.95" customHeight="1" thickBot="1" x14ac:dyDescent="0.3">
      <c r="A9" s="33"/>
      <c r="B9" s="27"/>
      <c r="C9" s="32" t="s">
        <v>24</v>
      </c>
      <c r="D9" s="32"/>
      <c r="E9" s="29"/>
      <c r="F9" s="33"/>
      <c r="G9" s="70"/>
      <c r="H9" s="72"/>
      <c r="I9" s="15"/>
      <c r="J9" s="33"/>
      <c r="K9" s="33"/>
      <c r="L9" s="36"/>
      <c r="M9" s="43"/>
    </row>
    <row r="10" spans="1:16" ht="33.950000000000003" customHeight="1" thickBot="1" x14ac:dyDescent="0.3">
      <c r="A10" s="33"/>
      <c r="B10" s="66" t="s">
        <v>26</v>
      </c>
      <c r="C10" s="67"/>
      <c r="D10" s="67"/>
      <c r="E10" s="68"/>
      <c r="F10" s="18"/>
      <c r="G10" s="34"/>
      <c r="H10" s="35"/>
      <c r="I10" s="35"/>
      <c r="J10" s="33"/>
      <c r="K10" s="33"/>
      <c r="L10" s="36"/>
      <c r="M10" s="43"/>
    </row>
    <row r="11" spans="1:16" ht="3" customHeight="1" thickBot="1" x14ac:dyDescent="0.3">
      <c r="A11" s="33"/>
      <c r="B11" s="17"/>
      <c r="C11" s="18"/>
      <c r="D11" s="18"/>
      <c r="E11" s="18"/>
      <c r="F11" s="18"/>
      <c r="G11" s="34"/>
      <c r="H11" s="35"/>
      <c r="I11" s="35"/>
      <c r="J11" s="33"/>
      <c r="K11" s="33"/>
      <c r="L11" s="36"/>
      <c r="M11" s="43"/>
    </row>
    <row r="12" spans="1:16" ht="32.25" thickBot="1" x14ac:dyDescent="0.3">
      <c r="A12" s="33"/>
      <c r="B12" s="17"/>
      <c r="C12" s="33"/>
      <c r="D12" s="33"/>
      <c r="E12" s="20" t="s">
        <v>14</v>
      </c>
      <c r="F12" s="33"/>
      <c r="G12" s="22" t="s">
        <v>15</v>
      </c>
      <c r="H12" s="23"/>
      <c r="I12" s="35"/>
      <c r="J12" s="24" t="s">
        <v>25</v>
      </c>
      <c r="K12" s="38"/>
      <c r="L12" s="25" t="s">
        <v>16</v>
      </c>
      <c r="M12" s="43"/>
    </row>
    <row r="13" spans="1:16" ht="3" customHeight="1" x14ac:dyDescent="0.25">
      <c r="A13" s="33"/>
      <c r="B13" s="17"/>
      <c r="C13" s="33"/>
      <c r="D13" s="33"/>
      <c r="E13" s="33"/>
      <c r="F13" s="33"/>
      <c r="G13" s="34"/>
      <c r="H13" s="35"/>
      <c r="I13" s="35"/>
      <c r="J13" s="39"/>
      <c r="K13" s="39"/>
      <c r="L13" s="40"/>
      <c r="M13" s="43"/>
    </row>
    <row r="14" spans="1:16" x14ac:dyDescent="0.25">
      <c r="A14" s="33"/>
      <c r="B14" s="17"/>
      <c r="C14" s="53" t="s">
        <v>51</v>
      </c>
      <c r="D14" s="33"/>
      <c r="E14" s="19" t="s">
        <v>0</v>
      </c>
      <c r="F14" s="33"/>
      <c r="G14" s="73" t="s">
        <v>27</v>
      </c>
      <c r="H14" s="74"/>
      <c r="I14" s="35"/>
      <c r="J14" s="54">
        <f>(3777.0389598034*$H$5^-2.0734818327)*0.75</f>
        <v>19.629259414651344</v>
      </c>
      <c r="K14" s="41"/>
      <c r="L14" s="55">
        <f>($H$8*J14)+'Cable Reel information'!C14</f>
        <v>7.4987778243954031</v>
      </c>
      <c r="M14" s="43"/>
    </row>
    <row r="15" spans="1:16" ht="3" customHeight="1" x14ac:dyDescent="0.25">
      <c r="A15" s="33"/>
      <c r="B15" s="17"/>
      <c r="C15" s="33"/>
      <c r="D15" s="33"/>
      <c r="E15" s="33"/>
      <c r="F15" s="33"/>
      <c r="G15" s="33"/>
      <c r="H15" s="35"/>
      <c r="I15" s="35"/>
      <c r="J15" s="34"/>
      <c r="K15" s="34"/>
      <c r="L15" s="40"/>
      <c r="M15" s="43"/>
    </row>
    <row r="16" spans="1:16" x14ac:dyDescent="0.25">
      <c r="A16" s="33"/>
      <c r="B16" s="17"/>
      <c r="C16" s="53" t="s">
        <v>51</v>
      </c>
      <c r="D16" s="33"/>
      <c r="E16" s="19" t="s">
        <v>1</v>
      </c>
      <c r="F16" s="33"/>
      <c r="G16" s="59" t="s">
        <v>28</v>
      </c>
      <c r="H16" s="59"/>
      <c r="I16" s="42"/>
      <c r="J16" s="54">
        <f>(8293.7953576028*$H$5^-2.1194388805)*0.75</f>
        <v>38.605255573919592</v>
      </c>
      <c r="K16" s="41"/>
      <c r="L16" s="55">
        <f>($H$8*J16)+'Cable Reel information'!C27</f>
        <v>13.281576672175877</v>
      </c>
      <c r="M16" s="43"/>
    </row>
    <row r="17" spans="1:13" ht="3" customHeight="1" x14ac:dyDescent="0.25">
      <c r="A17" s="33"/>
      <c r="B17" s="17"/>
      <c r="C17" s="33"/>
      <c r="D17" s="33"/>
      <c r="E17" s="33"/>
      <c r="F17" s="33"/>
      <c r="G17" s="33"/>
      <c r="H17" s="35"/>
      <c r="I17" s="35"/>
      <c r="J17" s="34"/>
      <c r="K17" s="34"/>
      <c r="L17" s="40"/>
      <c r="M17" s="43"/>
    </row>
    <row r="18" spans="1:13" x14ac:dyDescent="0.25">
      <c r="A18" s="33"/>
      <c r="B18" s="17"/>
      <c r="C18" s="53" t="s">
        <v>51</v>
      </c>
      <c r="D18" s="33"/>
      <c r="E18" s="19" t="s">
        <v>2</v>
      </c>
      <c r="F18" s="33"/>
      <c r="G18" s="59" t="s">
        <v>29</v>
      </c>
      <c r="H18" s="59"/>
      <c r="I18" s="42"/>
      <c r="J18" s="54">
        <f>(7039.6034584361*$H$5^-2.0772473676)*0.75</f>
        <v>36.255946346260927</v>
      </c>
      <c r="K18" s="41"/>
      <c r="L18" s="55">
        <f>($H$8*J18)+'Cable Reel information'!C40</f>
        <v>13.606783903878279</v>
      </c>
      <c r="M18" s="43"/>
    </row>
    <row r="19" spans="1:13" ht="3" customHeight="1" x14ac:dyDescent="0.25">
      <c r="A19" s="33"/>
      <c r="B19" s="17"/>
      <c r="C19" s="33"/>
      <c r="D19" s="33"/>
      <c r="E19" s="33"/>
      <c r="F19" s="33"/>
      <c r="G19" s="33"/>
      <c r="H19" s="35"/>
      <c r="I19" s="35"/>
      <c r="J19" s="34"/>
      <c r="K19" s="34"/>
      <c r="L19" s="40"/>
      <c r="M19" s="43"/>
    </row>
    <row r="20" spans="1:13" x14ac:dyDescent="0.25">
      <c r="A20" s="33"/>
      <c r="B20" s="17"/>
      <c r="C20" s="53" t="s">
        <v>51</v>
      </c>
      <c r="D20" s="33"/>
      <c r="E20" s="19" t="s">
        <v>3</v>
      </c>
      <c r="F20" s="33"/>
      <c r="G20" s="59" t="s">
        <v>30</v>
      </c>
      <c r="H20" s="59"/>
      <c r="I20" s="42"/>
      <c r="J20" s="54">
        <f>(12764.3534934721*$H$5^-2.0764479031)*0.75</f>
        <v>65.866172762715081</v>
      </c>
      <c r="K20" s="41"/>
      <c r="L20" s="55">
        <f>($H$8*J20)+'Cable Reel information'!C53</f>
        <v>25.039851828814523</v>
      </c>
      <c r="M20" s="43"/>
    </row>
    <row r="21" spans="1:13" ht="3" customHeight="1" x14ac:dyDescent="0.25">
      <c r="A21" s="33"/>
      <c r="B21" s="17"/>
      <c r="C21" s="33"/>
      <c r="D21" s="33"/>
      <c r="E21" s="33"/>
      <c r="F21" s="33"/>
      <c r="G21" s="33"/>
      <c r="H21" s="35"/>
      <c r="I21" s="35"/>
      <c r="J21" s="34"/>
      <c r="K21" s="34"/>
      <c r="L21" s="40"/>
      <c r="M21" s="43"/>
    </row>
    <row r="22" spans="1:13" x14ac:dyDescent="0.25">
      <c r="A22" s="33"/>
      <c r="B22" s="17"/>
      <c r="C22" s="53" t="s">
        <v>51</v>
      </c>
      <c r="D22" s="33"/>
      <c r="E22" s="19" t="s">
        <v>4</v>
      </c>
      <c r="F22" s="33"/>
      <c r="G22" s="59" t="s">
        <v>31</v>
      </c>
      <c r="H22" s="59"/>
      <c r="I22" s="42"/>
      <c r="J22" s="54">
        <f>(22681.22837*$H$5^-2.106436722)*0.75</f>
        <v>108.91809597738097</v>
      </c>
      <c r="K22" s="41"/>
      <c r="L22" s="55">
        <f>($H$8*J22)+'Cable Reel information'!C66</f>
        <v>39.98542879321429</v>
      </c>
      <c r="M22" s="43"/>
    </row>
    <row r="23" spans="1:13" ht="3" customHeight="1" x14ac:dyDescent="0.25">
      <c r="A23" s="33"/>
      <c r="B23" s="17"/>
      <c r="C23" s="33"/>
      <c r="D23" s="33"/>
      <c r="E23" s="33"/>
      <c r="F23" s="33"/>
      <c r="G23" s="33"/>
      <c r="H23" s="35"/>
      <c r="I23" s="35"/>
      <c r="J23" s="34"/>
      <c r="K23" s="34"/>
      <c r="L23" s="40"/>
      <c r="M23" s="43"/>
    </row>
    <row r="24" spans="1:13" ht="3" customHeight="1" x14ac:dyDescent="0.25">
      <c r="A24" s="33"/>
      <c r="B24" s="17"/>
      <c r="C24" s="33"/>
      <c r="D24" s="33"/>
      <c r="E24" s="33"/>
      <c r="F24" s="33"/>
      <c r="G24" s="33"/>
      <c r="H24" s="35"/>
      <c r="I24" s="35"/>
      <c r="J24" s="34"/>
      <c r="K24" s="34"/>
      <c r="L24" s="40"/>
      <c r="M24" s="43"/>
    </row>
    <row r="25" spans="1:13" x14ac:dyDescent="0.25">
      <c r="A25" s="33"/>
      <c r="B25" s="17"/>
      <c r="C25" s="53" t="s">
        <v>51</v>
      </c>
      <c r="D25" s="33"/>
      <c r="E25" s="19" t="s">
        <v>5</v>
      </c>
      <c r="F25" s="33"/>
      <c r="G25" s="59" t="s">
        <v>33</v>
      </c>
      <c r="H25" s="59"/>
      <c r="I25" s="42"/>
      <c r="J25" s="54">
        <f>(9202.7467241956*$H$5^-2.1934875697)*0.75</f>
        <v>35.867146193528761</v>
      </c>
      <c r="K25" s="41"/>
      <c r="L25" s="55">
        <f>($H$8*J25)+'Cable Reel information'!C80</f>
        <v>12.540143858058627</v>
      </c>
      <c r="M25" s="43"/>
    </row>
    <row r="26" spans="1:13" x14ac:dyDescent="0.25">
      <c r="A26" s="33"/>
      <c r="B26" s="17"/>
      <c r="C26" s="53" t="s">
        <v>51</v>
      </c>
      <c r="D26" s="33"/>
      <c r="E26" s="19" t="s">
        <v>8</v>
      </c>
      <c r="F26" s="33"/>
      <c r="G26" s="19" t="s">
        <v>34</v>
      </c>
      <c r="H26" s="5"/>
      <c r="I26" s="35"/>
      <c r="J26" s="54">
        <f>J25</f>
        <v>35.867146193528761</v>
      </c>
      <c r="K26" s="41"/>
      <c r="L26" s="55">
        <f>($H$8*J26)+'Cable Reel information'!C122</f>
        <v>12.520143858058628</v>
      </c>
      <c r="M26" s="43"/>
    </row>
    <row r="27" spans="1:13" x14ac:dyDescent="0.25">
      <c r="A27" s="33"/>
      <c r="B27" s="17"/>
      <c r="C27" s="53" t="s">
        <v>51</v>
      </c>
      <c r="D27" s="33"/>
      <c r="E27" s="19" t="s">
        <v>10</v>
      </c>
      <c r="F27" s="33"/>
      <c r="G27" s="19" t="s">
        <v>35</v>
      </c>
      <c r="H27" s="5"/>
      <c r="I27" s="35"/>
      <c r="J27" s="54">
        <f>J25</f>
        <v>35.867146193528761</v>
      </c>
      <c r="K27" s="41"/>
      <c r="L27" s="55">
        <f>($H$8*J27)+'Cable Reel information'!C164</f>
        <v>12.540143858058627</v>
      </c>
      <c r="M27" s="43"/>
    </row>
    <row r="28" spans="1:13" ht="3" customHeight="1" x14ac:dyDescent="0.25">
      <c r="A28" s="33"/>
      <c r="B28" s="17"/>
      <c r="C28" s="33"/>
      <c r="D28" s="33"/>
      <c r="E28" s="33"/>
      <c r="F28" s="33"/>
      <c r="G28" s="33"/>
      <c r="H28" s="35"/>
      <c r="I28" s="35"/>
      <c r="J28" s="34"/>
      <c r="K28" s="34"/>
      <c r="L28" s="40"/>
      <c r="M28" s="43"/>
    </row>
    <row r="29" spans="1:13" x14ac:dyDescent="0.25">
      <c r="A29" s="33"/>
      <c r="B29" s="17"/>
      <c r="C29" s="53" t="s">
        <v>51</v>
      </c>
      <c r="D29" s="33"/>
      <c r="E29" s="19" t="s">
        <v>6</v>
      </c>
      <c r="F29" s="33"/>
      <c r="G29" s="59" t="s">
        <v>39</v>
      </c>
      <c r="H29" s="59"/>
      <c r="I29" s="35"/>
      <c r="J29" s="54">
        <f>(16500.1074242707*$H$5^-2.1810206628)*0.75</f>
        <v>66.259639805133475</v>
      </c>
      <c r="K29" s="41"/>
      <c r="L29" s="55">
        <f>($H$8*J29)+'Cable Reel information'!C94</f>
        <v>24.127891941540042</v>
      </c>
      <c r="M29" s="43"/>
    </row>
    <row r="30" spans="1:13" x14ac:dyDescent="0.25">
      <c r="A30" s="33"/>
      <c r="B30" s="17"/>
      <c r="C30" s="53" t="s">
        <v>51</v>
      </c>
      <c r="D30" s="33"/>
      <c r="E30" s="19" t="s">
        <v>9</v>
      </c>
      <c r="F30" s="33"/>
      <c r="G30" s="19" t="s">
        <v>40</v>
      </c>
      <c r="H30" s="5"/>
      <c r="I30" s="35"/>
      <c r="J30" s="54">
        <f>J29</f>
        <v>66.259639805133475</v>
      </c>
      <c r="K30" s="41"/>
      <c r="L30" s="55">
        <f>($H$8*J30)+'Cable Reel information'!C136</f>
        <v>24.027891941540041</v>
      </c>
      <c r="M30" s="43"/>
    </row>
    <row r="31" spans="1:13" x14ac:dyDescent="0.25">
      <c r="A31" s="33"/>
      <c r="B31" s="17"/>
      <c r="C31" s="53" t="s">
        <v>51</v>
      </c>
      <c r="D31" s="33"/>
      <c r="E31" s="19" t="s">
        <v>11</v>
      </c>
      <c r="F31" s="33"/>
      <c r="G31" s="19" t="s">
        <v>41</v>
      </c>
      <c r="H31" s="5"/>
      <c r="I31" s="35"/>
      <c r="J31" s="54">
        <f>J29</f>
        <v>66.259639805133475</v>
      </c>
      <c r="K31" s="41"/>
      <c r="L31" s="55">
        <f>($H$8*J31)+'Cable Reel information'!C178</f>
        <v>24.227891941540044</v>
      </c>
      <c r="M31" s="43"/>
    </row>
    <row r="32" spans="1:13" ht="3" customHeight="1" x14ac:dyDescent="0.25">
      <c r="A32" s="33"/>
      <c r="B32" s="17"/>
      <c r="C32" s="33"/>
      <c r="D32" s="33"/>
      <c r="E32" s="33"/>
      <c r="F32" s="33"/>
      <c r="G32" s="33"/>
      <c r="H32" s="35"/>
      <c r="I32" s="35"/>
      <c r="J32" s="34"/>
      <c r="K32" s="34"/>
      <c r="L32" s="40"/>
      <c r="M32" s="43"/>
    </row>
    <row r="33" spans="1:13" x14ac:dyDescent="0.25">
      <c r="A33" s="33"/>
      <c r="B33" s="17"/>
      <c r="C33" s="53" t="s">
        <v>51</v>
      </c>
      <c r="D33" s="33"/>
      <c r="E33" s="19" t="s">
        <v>7</v>
      </c>
      <c r="F33" s="33"/>
      <c r="G33" s="59" t="s">
        <v>36</v>
      </c>
      <c r="H33" s="59"/>
      <c r="I33" s="35"/>
      <c r="J33" s="54">
        <f>(19494.9519396934*$H$5^-2.1593894107)*0.75</f>
        <v>82.453879746731147</v>
      </c>
      <c r="K33" s="41"/>
      <c r="L33" s="55">
        <f>($H$8*J33)+'Cable Reel information'!C108</f>
        <v>30.126163924019345</v>
      </c>
      <c r="M33" s="43"/>
    </row>
    <row r="34" spans="1:13" x14ac:dyDescent="0.25">
      <c r="A34" s="33"/>
      <c r="B34" s="17"/>
      <c r="C34" s="53" t="s">
        <v>51</v>
      </c>
      <c r="D34" s="33"/>
      <c r="E34" s="19" t="s">
        <v>12</v>
      </c>
      <c r="F34" s="33"/>
      <c r="G34" s="19" t="s">
        <v>37</v>
      </c>
      <c r="H34" s="5"/>
      <c r="I34" s="35"/>
      <c r="J34" s="54">
        <f>J33</f>
        <v>82.453879746731147</v>
      </c>
      <c r="K34" s="41"/>
      <c r="L34" s="55">
        <f>($H$8*J34)+'Cable Reel information'!C150</f>
        <v>30.316163924019342</v>
      </c>
      <c r="M34" s="43"/>
    </row>
    <row r="35" spans="1:13" x14ac:dyDescent="0.25">
      <c r="A35" s="33"/>
      <c r="B35" s="17"/>
      <c r="C35" s="53" t="s">
        <v>51</v>
      </c>
      <c r="D35" s="33"/>
      <c r="E35" s="19" t="s">
        <v>13</v>
      </c>
      <c r="F35" s="33"/>
      <c r="G35" s="19" t="s">
        <v>38</v>
      </c>
      <c r="H35" s="5"/>
      <c r="I35" s="35"/>
      <c r="J35" s="54">
        <f>J33</f>
        <v>82.453879746731147</v>
      </c>
      <c r="K35" s="41"/>
      <c r="L35" s="55">
        <f>($H$8*J35)+'Cable Reel information'!C192</f>
        <v>29.876163924019345</v>
      </c>
      <c r="M35" s="43"/>
    </row>
    <row r="36" spans="1:13" ht="3" customHeight="1" x14ac:dyDescent="0.25">
      <c r="A36" s="33"/>
      <c r="B36" s="17"/>
      <c r="C36" s="33"/>
      <c r="D36" s="33"/>
      <c r="E36" s="33"/>
      <c r="F36" s="33"/>
      <c r="G36" s="33"/>
      <c r="H36" s="35"/>
      <c r="I36" s="35"/>
      <c r="J36" s="34"/>
      <c r="K36" s="34"/>
      <c r="L36" s="40"/>
      <c r="M36" s="43"/>
    </row>
    <row r="37" spans="1:13" ht="16.5" hidden="1" thickTop="1" x14ac:dyDescent="0.25"/>
    <row r="38" spans="1:13" x14ac:dyDescent="0.25">
      <c r="A38" s="46"/>
      <c r="B38" s="56"/>
      <c r="C38" s="46"/>
      <c r="D38" s="46"/>
      <c r="E38" s="46"/>
      <c r="F38" s="46"/>
      <c r="G38" s="57"/>
      <c r="H38" s="58"/>
      <c r="I38" s="58"/>
      <c r="J38" s="46"/>
      <c r="K38" s="46"/>
      <c r="L38" s="52"/>
      <c r="M38" s="46"/>
    </row>
    <row r="39" spans="1:13" x14ac:dyDescent="0.25">
      <c r="A39" s="46"/>
      <c r="B39" s="56"/>
      <c r="C39" s="46"/>
      <c r="D39" s="46"/>
      <c r="E39" s="46"/>
      <c r="F39" s="46"/>
      <c r="G39" s="57"/>
      <c r="H39" s="58"/>
      <c r="I39" s="58"/>
      <c r="J39" s="46"/>
      <c r="K39" s="46"/>
      <c r="L39" s="52"/>
      <c r="M39" s="46"/>
    </row>
    <row r="40" spans="1:13" x14ac:dyDescent="0.25">
      <c r="A40" s="46"/>
      <c r="B40" s="56"/>
      <c r="C40" s="46"/>
      <c r="D40" s="46"/>
      <c r="E40" s="46"/>
      <c r="F40" s="46"/>
      <c r="G40" s="57"/>
      <c r="H40" s="58"/>
      <c r="I40" s="58"/>
      <c r="J40" s="46"/>
      <c r="K40" s="46"/>
      <c r="L40" s="52"/>
      <c r="M40" s="46"/>
    </row>
    <row r="41" spans="1:13" x14ac:dyDescent="0.25">
      <c r="A41" s="46"/>
      <c r="B41" s="56"/>
      <c r="C41" s="46"/>
      <c r="D41" s="46"/>
      <c r="E41" s="46"/>
      <c r="F41" s="46"/>
      <c r="G41" s="57"/>
      <c r="H41" s="58"/>
      <c r="I41" s="58"/>
      <c r="J41" s="46"/>
      <c r="K41" s="46"/>
      <c r="L41" s="52"/>
      <c r="M41" s="46"/>
    </row>
    <row r="42" spans="1:13" x14ac:dyDescent="0.25">
      <c r="A42" s="46"/>
      <c r="B42" s="56"/>
      <c r="C42" s="46"/>
      <c r="D42" s="46"/>
      <c r="E42" s="46"/>
      <c r="F42" s="46"/>
      <c r="G42" s="57"/>
      <c r="H42" s="58"/>
      <c r="I42" s="58"/>
      <c r="J42" s="46"/>
      <c r="K42" s="46"/>
      <c r="L42" s="52"/>
      <c r="M42" s="46"/>
    </row>
    <row r="43" spans="1:13" x14ac:dyDescent="0.25">
      <c r="A43" s="46"/>
      <c r="B43" s="56"/>
      <c r="C43" s="46"/>
      <c r="D43" s="46"/>
      <c r="E43" s="46"/>
      <c r="F43" s="46"/>
      <c r="G43" s="57"/>
      <c r="H43" s="58"/>
      <c r="I43" s="58"/>
      <c r="J43" s="46"/>
      <c r="K43" s="46"/>
      <c r="L43" s="52"/>
      <c r="M43" s="46"/>
    </row>
    <row r="44" spans="1:13" x14ac:dyDescent="0.25">
      <c r="A44" s="46"/>
      <c r="B44" s="56"/>
      <c r="C44" s="46"/>
      <c r="D44" s="46"/>
      <c r="E44" s="46"/>
      <c r="F44" s="46"/>
      <c r="G44" s="57"/>
      <c r="H44" s="58"/>
      <c r="I44" s="58"/>
      <c r="J44" s="46"/>
      <c r="K44" s="46"/>
      <c r="L44" s="52"/>
      <c r="M44" s="46"/>
    </row>
    <row r="45" spans="1:13" x14ac:dyDescent="0.25">
      <c r="A45" s="46"/>
      <c r="B45" s="56"/>
      <c r="C45" s="46"/>
      <c r="D45" s="46"/>
      <c r="E45" s="46"/>
      <c r="F45" s="46"/>
      <c r="G45" s="57"/>
      <c r="H45" s="58"/>
      <c r="I45" s="58"/>
      <c r="J45" s="46"/>
      <c r="K45" s="46"/>
      <c r="L45" s="52"/>
      <c r="M45" s="46"/>
    </row>
    <row r="46" spans="1:13" x14ac:dyDescent="0.25">
      <c r="A46" s="46"/>
      <c r="B46" s="56"/>
      <c r="C46" s="46"/>
      <c r="D46" s="46"/>
      <c r="E46" s="46"/>
      <c r="F46" s="46"/>
      <c r="G46" s="57"/>
      <c r="H46" s="58"/>
      <c r="I46" s="58"/>
      <c r="J46" s="46"/>
      <c r="K46" s="46"/>
      <c r="L46" s="52"/>
      <c r="M46" s="46"/>
    </row>
    <row r="47" spans="1:13" x14ac:dyDescent="0.25">
      <c r="A47" s="46"/>
      <c r="B47" s="56"/>
      <c r="C47" s="46"/>
      <c r="D47" s="46"/>
      <c r="E47" s="46"/>
      <c r="F47" s="46"/>
      <c r="G47" s="57"/>
      <c r="H47" s="58"/>
      <c r="I47" s="58"/>
      <c r="J47" s="46"/>
      <c r="K47" s="46"/>
      <c r="L47" s="52"/>
      <c r="M47" s="46"/>
    </row>
    <row r="48" spans="1:13" x14ac:dyDescent="0.25">
      <c r="A48" s="46"/>
      <c r="B48" s="56"/>
      <c r="C48" s="46"/>
      <c r="D48" s="46"/>
      <c r="E48" s="46"/>
      <c r="F48" s="46"/>
      <c r="G48" s="57"/>
      <c r="H48" s="58"/>
      <c r="I48" s="58"/>
      <c r="J48" s="46"/>
      <c r="K48" s="46"/>
      <c r="L48" s="52"/>
      <c r="M48" s="46"/>
    </row>
    <row r="49" spans="1:13" x14ac:dyDescent="0.25">
      <c r="A49" s="46"/>
      <c r="B49" s="56"/>
      <c r="C49" s="46"/>
      <c r="D49" s="46"/>
      <c r="E49" s="46"/>
      <c r="F49" s="46"/>
      <c r="G49" s="57"/>
      <c r="H49" s="58"/>
      <c r="I49" s="58"/>
      <c r="J49" s="46"/>
      <c r="K49" s="46"/>
      <c r="L49" s="52"/>
      <c r="M49" s="46"/>
    </row>
    <row r="50" spans="1:13" x14ac:dyDescent="0.25"/>
    <row r="51" spans="1:13" x14ac:dyDescent="0.25"/>
    <row r="52" spans="1:13" x14ac:dyDescent="0.25"/>
    <row r="53" spans="1:13" x14ac:dyDescent="0.25"/>
    <row r="54" spans="1:13" x14ac:dyDescent="0.25"/>
  </sheetData>
  <sheetProtection algorithmName="SHA-512" hashValue="mFlp0xQ2M5w+fLTCyBmDqBuGEJ0G//NPaGm6g0XbVndJtTnplJbJn0QO6gp5AKlaZbXDoSKdNWkMjFmv1cDz4g==" saltValue="7xCyee2uW+P8IznymerLlg==" spinCount="100000" sheet="1" objects="1" scenarios="1"/>
  <mergeCells count="15">
    <mergeCell ref="G33:H33"/>
    <mergeCell ref="G29:H29"/>
    <mergeCell ref="J2:L2"/>
    <mergeCell ref="E2:H2"/>
    <mergeCell ref="B10:E10"/>
    <mergeCell ref="G25:H25"/>
    <mergeCell ref="G20:H20"/>
    <mergeCell ref="G8:G9"/>
    <mergeCell ref="H8:H9"/>
    <mergeCell ref="G22:H22"/>
    <mergeCell ref="G14:H14"/>
    <mergeCell ref="G5:G6"/>
    <mergeCell ref="H5:H6"/>
    <mergeCell ref="G16:H16"/>
    <mergeCell ref="G18:H18"/>
  </mergeCells>
  <phoneticPr fontId="1" type="noConversion"/>
  <conditionalFormatting sqref="J14">
    <cfRule type="cellIs" dxfId="29" priority="1" operator="lessThan">
      <formula>10</formula>
    </cfRule>
    <cfRule type="cellIs" dxfId="28" priority="53" operator="lessThan">
      <formula>10</formula>
    </cfRule>
  </conditionalFormatting>
  <conditionalFormatting sqref="J16">
    <cfRule type="cellIs" dxfId="27" priority="52" operator="lessThan">
      <formula>10</formula>
    </cfRule>
  </conditionalFormatting>
  <conditionalFormatting sqref="J18">
    <cfRule type="cellIs" dxfId="26" priority="50" operator="lessThan">
      <formula>10</formula>
    </cfRule>
  </conditionalFormatting>
  <conditionalFormatting sqref="J20">
    <cfRule type="cellIs" dxfId="25" priority="49" operator="lessThan">
      <formula>10</formula>
    </cfRule>
  </conditionalFormatting>
  <conditionalFormatting sqref="J22">
    <cfRule type="cellIs" dxfId="24" priority="48" operator="lessThan">
      <formula>10</formula>
    </cfRule>
  </conditionalFormatting>
  <conditionalFormatting sqref="J25">
    <cfRule type="cellIs" dxfId="23" priority="44" operator="lessThan">
      <formula>10</formula>
    </cfRule>
  </conditionalFormatting>
  <conditionalFormatting sqref="J26">
    <cfRule type="cellIs" dxfId="22" priority="43" operator="lessThan">
      <formula>10</formula>
    </cfRule>
  </conditionalFormatting>
  <conditionalFormatting sqref="J27">
    <cfRule type="cellIs" dxfId="21" priority="42" operator="lessThan">
      <formula>10</formula>
    </cfRule>
  </conditionalFormatting>
  <conditionalFormatting sqref="J29">
    <cfRule type="cellIs" dxfId="20" priority="41" operator="lessThan">
      <formula>10</formula>
    </cfRule>
  </conditionalFormatting>
  <conditionalFormatting sqref="J30">
    <cfRule type="cellIs" dxfId="19" priority="40" operator="lessThan">
      <formula>10</formula>
    </cfRule>
  </conditionalFormatting>
  <conditionalFormatting sqref="J31">
    <cfRule type="cellIs" dxfId="18" priority="39" operator="lessThan">
      <formula>10</formula>
    </cfRule>
  </conditionalFormatting>
  <conditionalFormatting sqref="J33">
    <cfRule type="cellIs" dxfId="17" priority="38" operator="lessThan">
      <formula>10</formula>
    </cfRule>
  </conditionalFormatting>
  <conditionalFormatting sqref="J34">
    <cfRule type="cellIs" dxfId="16" priority="37" operator="lessThan">
      <formula>10</formula>
    </cfRule>
  </conditionalFormatting>
  <conditionalFormatting sqref="J35">
    <cfRule type="cellIs" dxfId="15" priority="36" operator="lessThan">
      <formula>10</formula>
    </cfRule>
  </conditionalFormatting>
  <conditionalFormatting sqref="L14">
    <cfRule type="expression" dxfId="14" priority="26">
      <formula>J14&lt;10</formula>
    </cfRule>
  </conditionalFormatting>
  <conditionalFormatting sqref="L16">
    <cfRule type="expression" dxfId="13" priority="25">
      <formula>J16&lt;10</formula>
    </cfRule>
  </conditionalFormatting>
  <conditionalFormatting sqref="L18">
    <cfRule type="expression" dxfId="12" priority="24">
      <formula>J18&lt;10</formula>
    </cfRule>
  </conditionalFormatting>
  <conditionalFormatting sqref="L20">
    <cfRule type="expression" dxfId="11" priority="23">
      <formula>J20&lt;10</formula>
    </cfRule>
  </conditionalFormatting>
  <conditionalFormatting sqref="L22">
    <cfRule type="expression" dxfId="10" priority="22">
      <formula>J22&lt;10</formula>
    </cfRule>
  </conditionalFormatting>
  <conditionalFormatting sqref="L25">
    <cfRule type="expression" dxfId="9" priority="18">
      <formula>J25&lt;10</formula>
    </cfRule>
  </conditionalFormatting>
  <conditionalFormatting sqref="L26">
    <cfRule type="expression" dxfId="8" priority="17">
      <formula>J26&lt;10</formula>
    </cfRule>
  </conditionalFormatting>
  <conditionalFormatting sqref="L27">
    <cfRule type="expression" dxfId="7" priority="16">
      <formula>J27&lt;10</formula>
    </cfRule>
  </conditionalFormatting>
  <conditionalFormatting sqref="L29">
    <cfRule type="expression" dxfId="6" priority="15">
      <formula>J29&lt;10</formula>
    </cfRule>
  </conditionalFormatting>
  <conditionalFormatting sqref="L30">
    <cfRule type="expression" dxfId="5" priority="14">
      <formula>J30&lt;10</formula>
    </cfRule>
  </conditionalFormatting>
  <conditionalFormatting sqref="L31">
    <cfRule type="expression" dxfId="4" priority="13">
      <formula>J31&lt;10</formula>
    </cfRule>
  </conditionalFormatting>
  <conditionalFormatting sqref="L33">
    <cfRule type="expression" dxfId="3" priority="12">
      <formula>J33&lt;10</formula>
    </cfRule>
  </conditionalFormatting>
  <conditionalFormatting sqref="L34">
    <cfRule type="expression" dxfId="2" priority="11">
      <formula>J34&lt;10</formula>
    </cfRule>
  </conditionalFormatting>
  <conditionalFormatting sqref="L35">
    <cfRule type="expression" dxfId="1" priority="10">
      <formula>J35&lt;10</formula>
    </cfRule>
  </conditionalFormatting>
  <conditionalFormatting sqref="L14:L36">
    <cfRule type="cellIs" dxfId="0" priority="2" operator="greaterThan">
      <formula>20</formula>
    </cfRule>
  </conditionalFormatting>
  <dataValidations count="1">
    <dataValidation type="decimal" allowBlank="1" showInputMessage="1" showErrorMessage="1" errorTitle="Overall Diameter Value!" error="Choose a value between 5.0 and 30.0" sqref="H5:I5">
      <formula1>5</formula1>
      <formula2>30</formula2>
    </dataValidation>
  </dataValidations>
  <hyperlinks>
    <hyperlink ref="C16" location="'Cable Reel information'!C17" tooltip="Go!" display="Weights and Dimensions"/>
    <hyperlink ref="C14" location="'Cable Reel information'!C4" tooltip="Go!" display="Weights and Dimensions"/>
    <hyperlink ref="C18" location="'Cable Reel information'!C30" tooltip="Go!" display="Weights and Dimensions"/>
    <hyperlink ref="C20" location="'Cable Reel information'!C43" tooltip="Go!" display="Weights and Dimensions"/>
    <hyperlink ref="C25" location="'Cable Reel information'!C69" tooltip="Go!" display="Weights and Dimensions"/>
    <hyperlink ref="C26" location="'Cable Reel information'!C111" tooltip="Go!" display="Weights and Dimensions"/>
    <hyperlink ref="C27" location="'Cable Reel information'!C153" tooltip="Go!" display="Weights and Dimensions"/>
    <hyperlink ref="C22" location="'Cable Reel information'!C56" tooltip="Go!" display="Weights and Dimensions"/>
    <hyperlink ref="C29" location="'Cable Reel information'!C83" tooltip="Go!" display="Weights and Dimensions"/>
    <hyperlink ref="C30" location="'Cable Reel information'!C125" tooltip="Go!" display="Weights and Dimensions"/>
    <hyperlink ref="C31" location="'Cable Reel information'!C167" tooltip="Go!" display="Weights and Dimensions"/>
    <hyperlink ref="C33" location="'Cable Reel information'!C97" tooltip="Go!" display="Weights and Dimensions"/>
    <hyperlink ref="C34" location="'Cable Reel information'!C139" tooltip="Go!" display="Weights and Dimensions"/>
    <hyperlink ref="C35" location="'Cable Reel information'!C181" tooltip="Go!" display="Weights and Dimensions"/>
  </hyperlink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21"/>
  <sheetViews>
    <sheetView zoomScaleNormal="100" zoomScalePageLayoutView="125" workbookViewId="0">
      <selection activeCell="E3" sqref="E3"/>
    </sheetView>
  </sheetViews>
  <sheetFormatPr defaultColWidth="0" defaultRowHeight="15.75" zeroHeight="1" x14ac:dyDescent="0.25"/>
  <cols>
    <col min="1" max="1" width="1.125" style="4" customWidth="1"/>
    <col min="2" max="2" width="22.125" style="4" customWidth="1"/>
    <col min="3" max="3" width="8.875" style="4" customWidth="1"/>
    <col min="4" max="4" width="13.625" style="4" customWidth="1"/>
    <col min="5" max="10" width="11.375" style="4" customWidth="1"/>
    <col min="11" max="11" width="1.125" style="4" customWidth="1"/>
    <col min="12" max="16384" width="10.875" style="4" hidden="1"/>
  </cols>
  <sheetData>
    <row r="1" spans="1:11" ht="3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90" customHeight="1" x14ac:dyDescent="0.25">
      <c r="A2" s="46"/>
      <c r="B2" s="82"/>
      <c r="C2" s="83"/>
      <c r="D2" s="63" t="s">
        <v>48</v>
      </c>
      <c r="E2" s="64"/>
      <c r="F2" s="64"/>
      <c r="G2" s="64"/>
      <c r="H2" s="64"/>
      <c r="I2" s="65"/>
      <c r="J2" s="46"/>
      <c r="K2" s="46"/>
    </row>
    <row r="3" spans="1:1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46"/>
      <c r="B4" s="19" t="s">
        <v>0</v>
      </c>
      <c r="C4" s="77" t="s">
        <v>27</v>
      </c>
      <c r="D4" s="78"/>
      <c r="E4" s="78"/>
      <c r="F4" s="79"/>
      <c r="G4" s="46"/>
      <c r="H4" s="46"/>
      <c r="I4" s="80" t="s">
        <v>54</v>
      </c>
      <c r="J4" s="81"/>
      <c r="K4" s="46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46"/>
      <c r="B6" s="47" t="s">
        <v>49</v>
      </c>
      <c r="C6" s="48" t="s">
        <v>50</v>
      </c>
      <c r="D6" s="46"/>
      <c r="E6" s="46"/>
      <c r="F6" s="46"/>
      <c r="G6" s="46"/>
      <c r="H6" s="46"/>
      <c r="I6" s="46"/>
      <c r="J6" s="46"/>
      <c r="K6" s="46"/>
    </row>
    <row r="7" spans="1:11" x14ac:dyDescent="0.25">
      <c r="A7" s="46"/>
      <c r="B7" s="19" t="s">
        <v>52</v>
      </c>
      <c r="C7" s="49">
        <v>240</v>
      </c>
      <c r="D7" s="46"/>
      <c r="E7" s="46"/>
      <c r="F7" s="46"/>
      <c r="G7" s="46"/>
      <c r="H7" s="46"/>
      <c r="I7" s="46"/>
      <c r="J7" s="46"/>
      <c r="K7" s="46"/>
    </row>
    <row r="8" spans="1:11" x14ac:dyDescent="0.25">
      <c r="A8" s="46"/>
      <c r="B8" s="19" t="s">
        <v>53</v>
      </c>
      <c r="C8" s="49">
        <v>135</v>
      </c>
      <c r="D8" s="46"/>
      <c r="E8" s="46"/>
      <c r="F8" s="46"/>
      <c r="G8" s="46"/>
      <c r="H8" s="46"/>
      <c r="I8" s="46"/>
      <c r="J8" s="46"/>
      <c r="K8" s="46"/>
    </row>
    <row r="9" spans="1:11" x14ac:dyDescent="0.25">
      <c r="A9" s="46"/>
      <c r="B9" s="19" t="s">
        <v>42</v>
      </c>
      <c r="C9" s="49">
        <v>125</v>
      </c>
      <c r="D9" s="46"/>
      <c r="E9" s="46"/>
      <c r="F9" s="46"/>
      <c r="G9" s="46"/>
      <c r="H9" s="46"/>
      <c r="I9" s="46"/>
      <c r="J9" s="46"/>
      <c r="K9" s="46"/>
    </row>
    <row r="10" spans="1:11" x14ac:dyDescent="0.25">
      <c r="A10" s="46"/>
      <c r="B10" s="19" t="s">
        <v>45</v>
      </c>
      <c r="C10" s="49">
        <v>240</v>
      </c>
      <c r="D10" s="46"/>
      <c r="E10" s="46"/>
      <c r="F10" s="46"/>
      <c r="G10" s="46"/>
      <c r="H10" s="46"/>
      <c r="I10" s="46"/>
      <c r="J10" s="46"/>
      <c r="K10" s="46"/>
    </row>
    <row r="11" spans="1:11" x14ac:dyDescent="0.25">
      <c r="A11" s="46"/>
      <c r="B11" s="19" t="s">
        <v>44</v>
      </c>
      <c r="C11" s="49">
        <v>315</v>
      </c>
      <c r="D11" s="46"/>
      <c r="E11" s="46"/>
      <c r="F11" s="46"/>
      <c r="G11" s="46"/>
      <c r="H11" s="46"/>
      <c r="I11" s="46"/>
      <c r="J11" s="46"/>
      <c r="K11" s="46"/>
    </row>
    <row r="12" spans="1:11" x14ac:dyDescent="0.25">
      <c r="A12" s="46"/>
      <c r="B12" s="19" t="s">
        <v>43</v>
      </c>
      <c r="C12" s="49">
        <v>200</v>
      </c>
      <c r="D12" s="46"/>
      <c r="E12" s="46"/>
      <c r="F12" s="46"/>
      <c r="G12" s="46"/>
      <c r="H12" s="46"/>
      <c r="I12" s="46"/>
      <c r="J12" s="46"/>
      <c r="K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5">
      <c r="A14" s="46"/>
      <c r="B14" s="19" t="s">
        <v>46</v>
      </c>
      <c r="C14" s="50">
        <v>1.61</v>
      </c>
      <c r="D14" s="46"/>
      <c r="E14" s="46"/>
      <c r="F14" s="46"/>
      <c r="G14" s="46"/>
      <c r="H14" s="46"/>
      <c r="I14" s="46"/>
      <c r="J14" s="46"/>
      <c r="K14" s="46"/>
    </row>
    <row r="15" spans="1:11" x14ac:dyDescent="0.25">
      <c r="A15" s="46"/>
      <c r="B15" s="33"/>
      <c r="C15" s="51"/>
      <c r="D15" s="46"/>
      <c r="E15" s="46"/>
      <c r="F15" s="46"/>
      <c r="G15" s="46"/>
      <c r="H15" s="46"/>
      <c r="I15" s="46"/>
      <c r="J15" s="46"/>
      <c r="K15" s="46"/>
    </row>
    <row r="16" spans="1:1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5">
      <c r="A17" s="46"/>
      <c r="B17" s="19" t="s">
        <v>1</v>
      </c>
      <c r="C17" s="77" t="s">
        <v>28</v>
      </c>
      <c r="D17" s="78"/>
      <c r="E17" s="78"/>
      <c r="F17" s="79"/>
      <c r="G17" s="46"/>
      <c r="H17" s="46"/>
      <c r="I17" s="80" t="s">
        <v>54</v>
      </c>
      <c r="J17" s="81"/>
      <c r="K17" s="46"/>
    </row>
    <row r="18" spans="1:1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25">
      <c r="A19" s="46"/>
      <c r="B19" s="19" t="s">
        <v>49</v>
      </c>
      <c r="C19" s="49" t="s">
        <v>50</v>
      </c>
      <c r="D19" s="46"/>
      <c r="E19" s="46"/>
      <c r="F19" s="46"/>
      <c r="G19" s="46"/>
      <c r="H19" s="46"/>
      <c r="I19" s="46"/>
      <c r="J19" s="46"/>
      <c r="K19" s="46"/>
    </row>
    <row r="20" spans="1:11" x14ac:dyDescent="0.25">
      <c r="A20" s="46"/>
      <c r="B20" s="19" t="s">
        <v>52</v>
      </c>
      <c r="C20" s="49">
        <v>305</v>
      </c>
      <c r="D20" s="46"/>
      <c r="E20" s="46"/>
      <c r="F20" s="46"/>
      <c r="G20" s="46"/>
      <c r="H20" s="46"/>
      <c r="I20" s="46"/>
      <c r="J20" s="46"/>
      <c r="K20" s="46"/>
    </row>
    <row r="21" spans="1:11" x14ac:dyDescent="0.25">
      <c r="A21" s="46"/>
      <c r="B21" s="19" t="s">
        <v>53</v>
      </c>
      <c r="C21" s="49">
        <v>135</v>
      </c>
      <c r="D21" s="46"/>
      <c r="E21" s="46"/>
      <c r="F21" s="46"/>
      <c r="G21" s="46"/>
      <c r="H21" s="46"/>
      <c r="I21" s="46"/>
      <c r="J21" s="46"/>
      <c r="K21" s="46"/>
    </row>
    <row r="22" spans="1:11" x14ac:dyDescent="0.25">
      <c r="A22" s="46"/>
      <c r="B22" s="19" t="s">
        <v>42</v>
      </c>
      <c r="C22" s="49">
        <v>125</v>
      </c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 s="46"/>
      <c r="B23" s="19" t="s">
        <v>45</v>
      </c>
      <c r="C23" s="49">
        <v>264</v>
      </c>
      <c r="D23" s="46"/>
      <c r="E23" s="46"/>
      <c r="F23" s="46"/>
      <c r="G23" s="46"/>
      <c r="H23" s="46"/>
      <c r="I23" s="46"/>
      <c r="J23" s="46"/>
      <c r="K23" s="46"/>
    </row>
    <row r="24" spans="1:11" x14ac:dyDescent="0.25">
      <c r="A24" s="46"/>
      <c r="B24" s="19" t="s">
        <v>44</v>
      </c>
      <c r="C24" s="49">
        <v>365</v>
      </c>
      <c r="D24" s="46"/>
      <c r="E24" s="46"/>
      <c r="F24" s="46"/>
      <c r="G24" s="46"/>
      <c r="H24" s="46"/>
      <c r="I24" s="46"/>
      <c r="J24" s="46"/>
      <c r="K24" s="46"/>
    </row>
    <row r="25" spans="1:11" x14ac:dyDescent="0.25">
      <c r="A25" s="46"/>
      <c r="B25" s="19" t="s">
        <v>43</v>
      </c>
      <c r="C25" s="49">
        <v>210</v>
      </c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x14ac:dyDescent="0.25">
      <c r="A27" s="46"/>
      <c r="B27" s="19" t="s">
        <v>46</v>
      </c>
      <c r="C27" s="50">
        <v>1.7</v>
      </c>
      <c r="D27" s="46"/>
      <c r="E27" s="46"/>
      <c r="F27" s="46"/>
      <c r="G27" s="46"/>
      <c r="H27" s="46"/>
      <c r="I27" s="46"/>
      <c r="J27" s="46"/>
      <c r="K27" s="46"/>
    </row>
    <row r="28" spans="1:1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46"/>
      <c r="B30" s="19" t="s">
        <v>2</v>
      </c>
      <c r="C30" s="77" t="s">
        <v>29</v>
      </c>
      <c r="D30" s="78"/>
      <c r="E30" s="78"/>
      <c r="F30" s="79"/>
      <c r="G30" s="46"/>
      <c r="H30" s="46"/>
      <c r="I30" s="80" t="s">
        <v>54</v>
      </c>
      <c r="J30" s="81"/>
      <c r="K30" s="46"/>
    </row>
    <row r="31" spans="1:1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25">
      <c r="A32" s="46"/>
      <c r="B32" s="19" t="s">
        <v>49</v>
      </c>
      <c r="C32" s="49" t="s">
        <v>50</v>
      </c>
      <c r="D32" s="46"/>
      <c r="E32" s="46"/>
      <c r="F32" s="46"/>
      <c r="G32" s="46"/>
      <c r="H32" s="46"/>
      <c r="I32" s="46"/>
      <c r="J32" s="46"/>
      <c r="K32" s="46"/>
    </row>
    <row r="33" spans="1:11" x14ac:dyDescent="0.25">
      <c r="A33" s="46"/>
      <c r="B33" s="19" t="s">
        <v>52</v>
      </c>
      <c r="C33" s="49">
        <v>300</v>
      </c>
      <c r="D33" s="46"/>
      <c r="E33" s="46"/>
      <c r="F33" s="46"/>
      <c r="G33" s="46"/>
      <c r="H33" s="46"/>
      <c r="I33" s="46"/>
      <c r="J33" s="46"/>
      <c r="K33" s="46"/>
    </row>
    <row r="34" spans="1:11" x14ac:dyDescent="0.25">
      <c r="A34" s="46"/>
      <c r="B34" s="19" t="s">
        <v>53</v>
      </c>
      <c r="C34" s="49">
        <v>135</v>
      </c>
      <c r="D34" s="46"/>
      <c r="E34" s="46"/>
      <c r="F34" s="46"/>
      <c r="G34" s="46"/>
      <c r="H34" s="46"/>
      <c r="I34" s="46"/>
      <c r="J34" s="46"/>
      <c r="K34" s="46"/>
    </row>
    <row r="35" spans="1:11" x14ac:dyDescent="0.25">
      <c r="A35" s="46"/>
      <c r="B35" s="19" t="s">
        <v>42</v>
      </c>
      <c r="C35" s="49">
        <v>125</v>
      </c>
      <c r="D35" s="46"/>
      <c r="E35" s="46"/>
      <c r="F35" s="46"/>
      <c r="G35" s="46"/>
      <c r="H35" s="46"/>
      <c r="I35" s="46"/>
      <c r="J35" s="46"/>
      <c r="K35" s="46"/>
    </row>
    <row r="36" spans="1:11" x14ac:dyDescent="0.25">
      <c r="A36" s="46"/>
      <c r="B36" s="19" t="s">
        <v>45</v>
      </c>
      <c r="C36" s="49">
        <v>265</v>
      </c>
      <c r="D36" s="46"/>
      <c r="E36" s="46"/>
      <c r="F36" s="46"/>
      <c r="G36" s="46"/>
      <c r="H36" s="46"/>
      <c r="I36" s="46"/>
      <c r="J36" s="46"/>
      <c r="K36" s="46"/>
    </row>
    <row r="37" spans="1:11" x14ac:dyDescent="0.25">
      <c r="A37" s="46"/>
      <c r="B37" s="19" t="s">
        <v>44</v>
      </c>
      <c r="C37" s="49">
        <v>365</v>
      </c>
      <c r="D37" s="46"/>
      <c r="E37" s="46"/>
      <c r="F37" s="46"/>
      <c r="G37" s="46"/>
      <c r="H37" s="46"/>
      <c r="I37" s="46"/>
      <c r="J37" s="46"/>
      <c r="K37" s="46"/>
    </row>
    <row r="38" spans="1:11" x14ac:dyDescent="0.25">
      <c r="A38" s="46"/>
      <c r="B38" s="19" t="s">
        <v>43</v>
      </c>
      <c r="C38" s="49">
        <v>200</v>
      </c>
      <c r="D38" s="46"/>
      <c r="E38" s="46"/>
      <c r="F38" s="46"/>
      <c r="G38" s="46"/>
      <c r="H38" s="46"/>
      <c r="I38" s="46"/>
      <c r="J38" s="46"/>
      <c r="K38" s="46"/>
    </row>
    <row r="39" spans="1:1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5">
      <c r="A40" s="46"/>
      <c r="B40" s="19" t="s">
        <v>46</v>
      </c>
      <c r="C40" s="50">
        <v>2.73</v>
      </c>
      <c r="D40" s="46"/>
      <c r="E40" s="46"/>
      <c r="F40" s="46"/>
      <c r="G40" s="46"/>
      <c r="H40" s="46"/>
      <c r="I40" s="46"/>
      <c r="J40" s="46"/>
      <c r="K40" s="46"/>
    </row>
    <row r="41" spans="1:1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5">
      <c r="A43" s="46"/>
      <c r="B43" s="19" t="s">
        <v>3</v>
      </c>
      <c r="C43" s="77" t="s">
        <v>30</v>
      </c>
      <c r="D43" s="78"/>
      <c r="E43" s="78"/>
      <c r="F43" s="79"/>
      <c r="G43" s="46"/>
      <c r="H43" s="46"/>
      <c r="I43" s="80" t="s">
        <v>54</v>
      </c>
      <c r="J43" s="81"/>
      <c r="K43" s="46"/>
    </row>
    <row r="44" spans="1:1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5">
      <c r="A45" s="46"/>
      <c r="B45" s="19" t="s">
        <v>49</v>
      </c>
      <c r="C45" s="49" t="s">
        <v>50</v>
      </c>
      <c r="D45" s="46"/>
      <c r="E45" s="46"/>
      <c r="F45" s="46"/>
      <c r="G45" s="46"/>
      <c r="H45" s="46"/>
      <c r="I45" s="46"/>
      <c r="J45" s="46"/>
      <c r="K45" s="46"/>
    </row>
    <row r="46" spans="1:11" x14ac:dyDescent="0.25">
      <c r="A46" s="46"/>
      <c r="B46" s="19" t="s">
        <v>52</v>
      </c>
      <c r="C46" s="49">
        <v>380</v>
      </c>
      <c r="D46" s="46"/>
      <c r="E46" s="46"/>
      <c r="F46" s="46"/>
      <c r="G46" s="46"/>
      <c r="H46" s="46"/>
      <c r="I46" s="46"/>
      <c r="J46" s="46"/>
      <c r="K46" s="46"/>
    </row>
    <row r="47" spans="1:11" x14ac:dyDescent="0.25">
      <c r="A47" s="46"/>
      <c r="B47" s="19" t="s">
        <v>53</v>
      </c>
      <c r="C47" s="49">
        <v>178</v>
      </c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46"/>
      <c r="B48" s="19" t="s">
        <v>42</v>
      </c>
      <c r="C48" s="49">
        <v>142</v>
      </c>
      <c r="D48" s="46"/>
      <c r="E48" s="46"/>
      <c r="F48" s="46"/>
      <c r="G48" s="46"/>
      <c r="H48" s="46"/>
      <c r="I48" s="46"/>
      <c r="J48" s="46"/>
      <c r="K48" s="46"/>
    </row>
    <row r="49" spans="1:11" x14ac:dyDescent="0.25">
      <c r="A49" s="46"/>
      <c r="B49" s="19" t="s">
        <v>45</v>
      </c>
      <c r="C49" s="49">
        <v>300</v>
      </c>
      <c r="D49" s="46"/>
      <c r="E49" s="46"/>
      <c r="F49" s="46"/>
      <c r="G49" s="46"/>
      <c r="H49" s="46"/>
      <c r="I49" s="46"/>
      <c r="J49" s="46"/>
      <c r="K49" s="46"/>
    </row>
    <row r="50" spans="1:11" x14ac:dyDescent="0.25">
      <c r="A50" s="46"/>
      <c r="B50" s="19" t="s">
        <v>44</v>
      </c>
      <c r="C50" s="49">
        <v>450</v>
      </c>
      <c r="D50" s="46"/>
      <c r="E50" s="46"/>
      <c r="F50" s="46"/>
      <c r="G50" s="46"/>
      <c r="H50" s="46"/>
      <c r="I50" s="46"/>
      <c r="J50" s="46"/>
      <c r="K50" s="46"/>
    </row>
    <row r="51" spans="1:11" x14ac:dyDescent="0.25">
      <c r="A51" s="46"/>
      <c r="B51" s="19" t="s">
        <v>43</v>
      </c>
      <c r="C51" s="49">
        <v>230</v>
      </c>
      <c r="D51" s="46"/>
      <c r="E51" s="46"/>
      <c r="F51" s="46"/>
      <c r="G51" s="46"/>
      <c r="H51" s="46"/>
      <c r="I51" s="46"/>
      <c r="J51" s="46"/>
      <c r="K51" s="46"/>
    </row>
    <row r="52" spans="1:1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25">
      <c r="A53" s="46"/>
      <c r="B53" s="19" t="s">
        <v>46</v>
      </c>
      <c r="C53" s="50">
        <v>5.28</v>
      </c>
      <c r="D53" s="46"/>
      <c r="E53" s="46"/>
      <c r="F53" s="46"/>
      <c r="G53" s="46"/>
      <c r="H53" s="46"/>
      <c r="I53" s="46"/>
      <c r="J53" s="46"/>
      <c r="K53" s="46"/>
    </row>
    <row r="54" spans="1:1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x14ac:dyDescent="0.25">
      <c r="A56" s="46"/>
      <c r="B56" s="19" t="s">
        <v>4</v>
      </c>
      <c r="C56" s="77" t="s">
        <v>31</v>
      </c>
      <c r="D56" s="78"/>
      <c r="E56" s="78"/>
      <c r="F56" s="79"/>
      <c r="G56" s="46"/>
      <c r="H56" s="46"/>
      <c r="I56" s="80" t="s">
        <v>54</v>
      </c>
      <c r="J56" s="81"/>
      <c r="K56" s="46"/>
    </row>
    <row r="57" spans="1:1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x14ac:dyDescent="0.25">
      <c r="A58" s="46"/>
      <c r="B58" s="19" t="s">
        <v>49</v>
      </c>
      <c r="C58" s="49" t="s">
        <v>50</v>
      </c>
      <c r="D58" s="46"/>
      <c r="E58" s="46"/>
      <c r="F58" s="46"/>
      <c r="G58" s="46"/>
      <c r="H58" s="46"/>
      <c r="I58" s="46"/>
      <c r="J58" s="46"/>
      <c r="K58" s="46"/>
    </row>
    <row r="59" spans="1:11" x14ac:dyDescent="0.25">
      <c r="A59" s="46"/>
      <c r="B59" s="19" t="s">
        <v>52</v>
      </c>
      <c r="C59" s="49">
        <v>460</v>
      </c>
      <c r="D59" s="46"/>
      <c r="E59" s="46"/>
      <c r="F59" s="46"/>
      <c r="G59" s="46"/>
      <c r="H59" s="46"/>
      <c r="I59" s="46"/>
      <c r="J59" s="46"/>
      <c r="K59" s="46"/>
    </row>
    <row r="60" spans="1:11" x14ac:dyDescent="0.25">
      <c r="A60" s="46"/>
      <c r="B60" s="19" t="s">
        <v>53</v>
      </c>
      <c r="C60" s="49">
        <v>178</v>
      </c>
      <c r="D60" s="46"/>
      <c r="E60" s="46"/>
      <c r="F60" s="46"/>
      <c r="G60" s="46"/>
      <c r="H60" s="46"/>
      <c r="I60" s="46"/>
      <c r="J60" s="46"/>
      <c r="K60" s="46"/>
    </row>
    <row r="61" spans="1:11" x14ac:dyDescent="0.25">
      <c r="A61" s="46"/>
      <c r="B61" s="19" t="s">
        <v>42</v>
      </c>
      <c r="C61" s="49">
        <v>210</v>
      </c>
      <c r="D61" s="46"/>
      <c r="E61" s="46"/>
      <c r="F61" s="46"/>
      <c r="G61" s="46"/>
      <c r="H61" s="46"/>
      <c r="I61" s="46"/>
      <c r="J61" s="46"/>
      <c r="K61" s="46"/>
    </row>
    <row r="62" spans="1:11" x14ac:dyDescent="0.25">
      <c r="A62" s="46"/>
      <c r="B62" s="19" t="s">
        <v>45</v>
      </c>
      <c r="C62" s="49">
        <v>350</v>
      </c>
      <c r="D62" s="46"/>
      <c r="E62" s="46"/>
      <c r="F62" s="46"/>
      <c r="G62" s="46"/>
      <c r="H62" s="46"/>
      <c r="I62" s="46"/>
      <c r="J62" s="46"/>
      <c r="K62" s="46"/>
    </row>
    <row r="63" spans="1:11" x14ac:dyDescent="0.25">
      <c r="A63" s="46"/>
      <c r="B63" s="19" t="s">
        <v>44</v>
      </c>
      <c r="C63" s="49">
        <v>545</v>
      </c>
      <c r="D63" s="46"/>
      <c r="E63" s="46"/>
      <c r="F63" s="46"/>
      <c r="G63" s="46"/>
      <c r="H63" s="46"/>
      <c r="I63" s="46"/>
      <c r="J63" s="46"/>
      <c r="K63" s="46"/>
    </row>
    <row r="64" spans="1:11" x14ac:dyDescent="0.25">
      <c r="A64" s="46"/>
      <c r="B64" s="19" t="s">
        <v>43</v>
      </c>
      <c r="C64" s="49">
        <v>250</v>
      </c>
      <c r="D64" s="46"/>
      <c r="E64" s="46"/>
      <c r="F64" s="46"/>
      <c r="G64" s="46"/>
      <c r="H64" s="46"/>
      <c r="I64" s="46"/>
      <c r="J64" s="46"/>
      <c r="K64" s="46"/>
    </row>
    <row r="65" spans="1:1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x14ac:dyDescent="0.25">
      <c r="A66" s="46"/>
      <c r="B66" s="19" t="s">
        <v>46</v>
      </c>
      <c r="C66" s="50">
        <v>7.31</v>
      </c>
      <c r="D66" s="46"/>
      <c r="E66" s="46"/>
      <c r="F66" s="46"/>
      <c r="G66" s="46"/>
      <c r="H66" s="46"/>
      <c r="I66" s="46"/>
      <c r="J66" s="46"/>
      <c r="K66" s="46"/>
    </row>
    <row r="67" spans="1:1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x14ac:dyDescent="0.25">
      <c r="A69" s="46"/>
      <c r="B69" s="19" t="s">
        <v>5</v>
      </c>
      <c r="C69" s="77" t="s">
        <v>33</v>
      </c>
      <c r="D69" s="78"/>
      <c r="E69" s="78"/>
      <c r="F69" s="78"/>
      <c r="G69" s="79"/>
      <c r="H69" s="46"/>
      <c r="I69" s="80" t="s">
        <v>54</v>
      </c>
      <c r="J69" s="81"/>
      <c r="K69" s="46"/>
    </row>
    <row r="70" spans="1:11" x14ac:dyDescent="0.25">
      <c r="A70" s="46"/>
      <c r="B70" s="33"/>
      <c r="C70" s="42"/>
      <c r="D70" s="46"/>
      <c r="E70" s="46"/>
      <c r="F70" s="46"/>
      <c r="G70" s="46"/>
      <c r="H70" s="46"/>
      <c r="I70" s="46"/>
      <c r="J70" s="46"/>
      <c r="K70" s="46"/>
    </row>
    <row r="71" spans="1:11" x14ac:dyDescent="0.25">
      <c r="A71" s="46"/>
      <c r="B71" s="19" t="s">
        <v>49</v>
      </c>
      <c r="C71" s="49" t="s">
        <v>50</v>
      </c>
      <c r="D71" s="46"/>
      <c r="E71" s="46"/>
      <c r="F71" s="46"/>
      <c r="G71" s="46"/>
      <c r="H71" s="46"/>
      <c r="I71" s="46"/>
      <c r="J71" s="46"/>
      <c r="K71" s="46"/>
    </row>
    <row r="72" spans="1:11" x14ac:dyDescent="0.25">
      <c r="A72" s="46"/>
      <c r="B72" s="19" t="s">
        <v>52</v>
      </c>
      <c r="C72" s="49">
        <v>310</v>
      </c>
      <c r="D72" s="46"/>
      <c r="E72" s="46"/>
      <c r="F72" s="46"/>
      <c r="G72" s="46"/>
      <c r="H72" s="46"/>
      <c r="I72" s="46"/>
      <c r="J72" s="46"/>
      <c r="K72" s="46"/>
    </row>
    <row r="73" spans="1:11" x14ac:dyDescent="0.25">
      <c r="A73" s="46"/>
      <c r="B73" s="19" t="s">
        <v>53</v>
      </c>
      <c r="C73" s="49">
        <v>170</v>
      </c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46"/>
      <c r="B74" s="19" t="s">
        <v>42</v>
      </c>
      <c r="C74" s="49">
        <v>132</v>
      </c>
      <c r="D74" s="46"/>
      <c r="E74" s="46"/>
      <c r="F74" s="46"/>
      <c r="G74" s="46"/>
      <c r="H74" s="46"/>
      <c r="I74" s="46"/>
      <c r="J74" s="46"/>
      <c r="K74" s="46"/>
    </row>
    <row r="75" spans="1:11" x14ac:dyDescent="0.25">
      <c r="A75" s="46"/>
      <c r="B75" s="19" t="s">
        <v>45</v>
      </c>
      <c r="C75" s="49">
        <v>263</v>
      </c>
      <c r="D75" s="46"/>
      <c r="E75" s="46"/>
      <c r="F75" s="46"/>
      <c r="G75" s="46"/>
      <c r="H75" s="46"/>
      <c r="I75" s="46"/>
      <c r="J75" s="46"/>
      <c r="K75" s="46"/>
    </row>
    <row r="76" spans="1:11" x14ac:dyDescent="0.25">
      <c r="A76" s="46"/>
      <c r="B76" s="19" t="s">
        <v>47</v>
      </c>
      <c r="C76" s="49">
        <v>174</v>
      </c>
      <c r="D76" s="46"/>
      <c r="E76" s="46"/>
      <c r="F76" s="46"/>
      <c r="G76" s="46"/>
      <c r="H76" s="46"/>
      <c r="I76" s="46"/>
      <c r="J76" s="46"/>
      <c r="K76" s="46"/>
    </row>
    <row r="77" spans="1:11" x14ac:dyDescent="0.25">
      <c r="A77" s="46"/>
      <c r="B77" s="19" t="s">
        <v>44</v>
      </c>
      <c r="C77" s="49">
        <v>367</v>
      </c>
      <c r="D77" s="46"/>
      <c r="E77" s="46"/>
      <c r="F77" s="46"/>
      <c r="G77" s="46"/>
      <c r="H77" s="46"/>
      <c r="I77" s="46"/>
      <c r="J77" s="46"/>
      <c r="K77" s="46"/>
    </row>
    <row r="78" spans="1:11" x14ac:dyDescent="0.25">
      <c r="A78" s="46"/>
      <c r="B78" s="19" t="s">
        <v>43</v>
      </c>
      <c r="C78" s="49">
        <v>229</v>
      </c>
      <c r="D78" s="46"/>
      <c r="E78" s="46"/>
      <c r="F78" s="46"/>
      <c r="G78" s="46"/>
      <c r="H78" s="46"/>
      <c r="I78" s="46"/>
      <c r="J78" s="46"/>
      <c r="K78" s="46"/>
    </row>
    <row r="79" spans="1:1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5">
      <c r="A80" s="46"/>
      <c r="B80" s="19" t="s">
        <v>46</v>
      </c>
      <c r="C80" s="50">
        <v>1.78</v>
      </c>
      <c r="D80" s="46"/>
      <c r="E80" s="46"/>
      <c r="F80" s="46"/>
      <c r="G80" s="46"/>
      <c r="H80" s="46"/>
      <c r="I80" s="46"/>
      <c r="J80" s="46"/>
      <c r="K80" s="46"/>
    </row>
    <row r="81" spans="1:1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5">
      <c r="A83" s="46"/>
      <c r="B83" s="19" t="s">
        <v>6</v>
      </c>
      <c r="C83" s="77" t="s">
        <v>39</v>
      </c>
      <c r="D83" s="78"/>
      <c r="E83" s="78"/>
      <c r="F83" s="78"/>
      <c r="G83" s="79"/>
      <c r="H83" s="46"/>
      <c r="I83" s="80" t="s">
        <v>54</v>
      </c>
      <c r="J83" s="81"/>
      <c r="K83" s="46"/>
    </row>
    <row r="84" spans="1:1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5">
      <c r="A85" s="46"/>
      <c r="B85" s="19" t="s">
        <v>49</v>
      </c>
      <c r="C85" s="49" t="s">
        <v>50</v>
      </c>
      <c r="D85" s="46"/>
      <c r="E85" s="46"/>
      <c r="F85" s="46"/>
      <c r="G85" s="46"/>
      <c r="H85" s="46"/>
      <c r="I85" s="46"/>
      <c r="J85" s="46"/>
      <c r="K85" s="46"/>
    </row>
    <row r="86" spans="1:11" x14ac:dyDescent="0.25">
      <c r="A86" s="46"/>
      <c r="B86" s="19" t="s">
        <v>52</v>
      </c>
      <c r="C86" s="49">
        <v>380</v>
      </c>
      <c r="D86" s="46"/>
      <c r="E86" s="46"/>
      <c r="F86" s="46"/>
      <c r="G86" s="46"/>
      <c r="H86" s="46"/>
      <c r="I86" s="46"/>
      <c r="J86" s="46"/>
      <c r="K86" s="46"/>
    </row>
    <row r="87" spans="1:11" x14ac:dyDescent="0.25">
      <c r="A87" s="46"/>
      <c r="B87" s="19" t="s">
        <v>53</v>
      </c>
      <c r="C87" s="49">
        <v>236</v>
      </c>
      <c r="D87" s="46"/>
      <c r="E87" s="46"/>
      <c r="F87" s="46"/>
      <c r="G87" s="46"/>
      <c r="H87" s="46"/>
      <c r="I87" s="46"/>
      <c r="J87" s="46"/>
      <c r="K87" s="46"/>
    </row>
    <row r="88" spans="1:11" x14ac:dyDescent="0.25">
      <c r="A88" s="46"/>
      <c r="B88" s="19" t="s">
        <v>42</v>
      </c>
      <c r="C88" s="49">
        <v>182</v>
      </c>
      <c r="D88" s="46"/>
      <c r="E88" s="46"/>
      <c r="F88" s="46"/>
      <c r="G88" s="46"/>
      <c r="H88" s="46"/>
      <c r="I88" s="46"/>
      <c r="J88" s="46"/>
      <c r="K88" s="46"/>
    </row>
    <row r="89" spans="1:11" x14ac:dyDescent="0.25">
      <c r="A89" s="46"/>
      <c r="B89" s="19" t="s">
        <v>45</v>
      </c>
      <c r="C89" s="49">
        <v>310</v>
      </c>
      <c r="D89" s="46"/>
      <c r="E89" s="46"/>
      <c r="F89" s="46"/>
      <c r="G89" s="46"/>
      <c r="H89" s="46"/>
      <c r="I89" s="46"/>
      <c r="J89" s="46"/>
      <c r="K89" s="46"/>
    </row>
    <row r="90" spans="1:11" x14ac:dyDescent="0.25">
      <c r="A90" s="46"/>
      <c r="B90" s="19" t="s">
        <v>47</v>
      </c>
      <c r="C90" s="49">
        <v>231</v>
      </c>
      <c r="D90" s="46"/>
      <c r="E90" s="46"/>
      <c r="F90" s="46"/>
      <c r="G90" s="46"/>
      <c r="H90" s="46"/>
      <c r="I90" s="46"/>
      <c r="J90" s="46"/>
      <c r="K90" s="46"/>
    </row>
    <row r="91" spans="1:11" x14ac:dyDescent="0.25">
      <c r="A91" s="46"/>
      <c r="B91" s="19" t="s">
        <v>44</v>
      </c>
      <c r="C91" s="49">
        <v>491</v>
      </c>
      <c r="D91" s="46"/>
      <c r="E91" s="46"/>
      <c r="F91" s="46"/>
      <c r="G91" s="46"/>
      <c r="H91" s="46"/>
      <c r="I91" s="46"/>
      <c r="J91" s="46"/>
      <c r="K91" s="46"/>
    </row>
    <row r="92" spans="1:11" x14ac:dyDescent="0.25">
      <c r="A92" s="46"/>
      <c r="B92" s="19" t="s">
        <v>43</v>
      </c>
      <c r="C92" s="49">
        <v>291</v>
      </c>
      <c r="D92" s="46"/>
      <c r="E92" s="46"/>
      <c r="F92" s="46"/>
      <c r="G92" s="46"/>
      <c r="H92" s="46"/>
      <c r="I92" s="46"/>
      <c r="J92" s="46"/>
      <c r="K92" s="46"/>
    </row>
    <row r="93" spans="1:1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x14ac:dyDescent="0.25">
      <c r="A94" s="46"/>
      <c r="B94" s="19" t="s">
        <v>46</v>
      </c>
      <c r="C94" s="50">
        <v>4.25</v>
      </c>
      <c r="D94" s="46"/>
      <c r="E94" s="46"/>
      <c r="F94" s="46"/>
      <c r="G94" s="46"/>
      <c r="H94" s="46"/>
      <c r="I94" s="46"/>
      <c r="J94" s="46"/>
      <c r="K94" s="46"/>
    </row>
    <row r="95" spans="1:1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 x14ac:dyDescent="0.25">
      <c r="A97" s="46"/>
      <c r="B97" s="19" t="s">
        <v>7</v>
      </c>
      <c r="C97" s="77" t="s">
        <v>36</v>
      </c>
      <c r="D97" s="78"/>
      <c r="E97" s="78"/>
      <c r="F97" s="78"/>
      <c r="G97" s="79"/>
      <c r="H97" s="46"/>
      <c r="I97" s="80" t="s">
        <v>54</v>
      </c>
      <c r="J97" s="81"/>
      <c r="K97" s="46"/>
    </row>
    <row r="98" spans="1:1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x14ac:dyDescent="0.25">
      <c r="A99" s="46"/>
      <c r="B99" s="19" t="s">
        <v>49</v>
      </c>
      <c r="C99" s="49" t="s">
        <v>50</v>
      </c>
      <c r="D99" s="46"/>
      <c r="E99" s="46"/>
      <c r="F99" s="46"/>
      <c r="G99" s="46"/>
      <c r="H99" s="46"/>
      <c r="I99" s="46"/>
      <c r="J99" s="46"/>
      <c r="K99" s="46"/>
    </row>
    <row r="100" spans="1:11" x14ac:dyDescent="0.25">
      <c r="A100" s="46"/>
      <c r="B100" s="19" t="s">
        <v>52</v>
      </c>
      <c r="C100" s="49">
        <v>445</v>
      </c>
      <c r="D100" s="46"/>
      <c r="E100" s="46"/>
      <c r="F100" s="46"/>
      <c r="G100" s="46"/>
      <c r="H100" s="46"/>
      <c r="I100" s="46"/>
      <c r="J100" s="46"/>
      <c r="K100" s="46"/>
    </row>
    <row r="101" spans="1:11" x14ac:dyDescent="0.25">
      <c r="A101" s="46"/>
      <c r="B101" s="19" t="s">
        <v>53</v>
      </c>
      <c r="C101" s="49">
        <v>296</v>
      </c>
      <c r="D101" s="46"/>
      <c r="E101" s="46"/>
      <c r="F101" s="46"/>
      <c r="G101" s="46"/>
      <c r="H101" s="46"/>
      <c r="I101" s="46"/>
      <c r="J101" s="46"/>
      <c r="K101" s="46"/>
    </row>
    <row r="102" spans="1:11" x14ac:dyDescent="0.25">
      <c r="A102" s="46"/>
      <c r="B102" s="19" t="s">
        <v>42</v>
      </c>
      <c r="C102" s="49">
        <v>187</v>
      </c>
      <c r="D102" s="46"/>
      <c r="E102" s="46"/>
      <c r="F102" s="46"/>
      <c r="G102" s="46"/>
      <c r="H102" s="46"/>
      <c r="I102" s="46"/>
      <c r="J102" s="46"/>
      <c r="K102" s="46"/>
    </row>
    <row r="103" spans="1:11" x14ac:dyDescent="0.25">
      <c r="A103" s="46"/>
      <c r="B103" s="19" t="s">
        <v>45</v>
      </c>
      <c r="C103" s="49">
        <v>345</v>
      </c>
      <c r="D103" s="46"/>
      <c r="E103" s="46"/>
      <c r="F103" s="46"/>
      <c r="G103" s="46"/>
      <c r="H103" s="46"/>
      <c r="I103" s="46"/>
      <c r="J103" s="46"/>
      <c r="K103" s="46"/>
    </row>
    <row r="104" spans="1:11" x14ac:dyDescent="0.25">
      <c r="A104" s="46"/>
      <c r="B104" s="19" t="s">
        <v>47</v>
      </c>
      <c r="C104" s="49">
        <v>266</v>
      </c>
      <c r="D104" s="46"/>
      <c r="E104" s="46"/>
      <c r="F104" s="46"/>
      <c r="G104" s="46"/>
      <c r="H104" s="46"/>
      <c r="I104" s="46"/>
      <c r="J104" s="46"/>
      <c r="K104" s="46"/>
    </row>
    <row r="105" spans="1:11" x14ac:dyDescent="0.25">
      <c r="A105" s="46"/>
      <c r="B105" s="19" t="s">
        <v>44</v>
      </c>
      <c r="C105" s="49">
        <v>555</v>
      </c>
      <c r="D105" s="46"/>
      <c r="E105" s="46"/>
      <c r="F105" s="46"/>
      <c r="G105" s="46"/>
      <c r="H105" s="46"/>
      <c r="I105" s="46"/>
      <c r="J105" s="46"/>
      <c r="K105" s="46"/>
    </row>
    <row r="106" spans="1:11" x14ac:dyDescent="0.25">
      <c r="A106" s="46"/>
      <c r="B106" s="19" t="s">
        <v>43</v>
      </c>
      <c r="C106" s="49">
        <v>310</v>
      </c>
      <c r="D106" s="46"/>
      <c r="E106" s="46"/>
      <c r="F106" s="46"/>
      <c r="G106" s="46"/>
      <c r="H106" s="46"/>
      <c r="I106" s="46"/>
      <c r="J106" s="46"/>
      <c r="K106" s="46"/>
    </row>
    <row r="107" spans="1:1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x14ac:dyDescent="0.25">
      <c r="A108" s="46"/>
      <c r="B108" s="19" t="s">
        <v>46</v>
      </c>
      <c r="C108" s="50">
        <v>5.39</v>
      </c>
      <c r="D108" s="46"/>
      <c r="E108" s="46"/>
      <c r="F108" s="46"/>
      <c r="G108" s="46"/>
      <c r="H108" s="46"/>
      <c r="I108" s="46"/>
      <c r="J108" s="46"/>
      <c r="K108" s="46"/>
    </row>
    <row r="109" spans="1:1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x14ac:dyDescent="0.25">
      <c r="A111" s="46"/>
      <c r="B111" s="19" t="s">
        <v>8</v>
      </c>
      <c r="C111" s="77" t="s">
        <v>34</v>
      </c>
      <c r="D111" s="78"/>
      <c r="E111" s="78"/>
      <c r="F111" s="78"/>
      <c r="G111" s="79"/>
      <c r="H111" s="46"/>
      <c r="I111" s="80" t="s">
        <v>54</v>
      </c>
      <c r="J111" s="81"/>
      <c r="K111" s="46"/>
    </row>
    <row r="112" spans="1:11" x14ac:dyDescent="0.25">
      <c r="A112" s="46"/>
      <c r="B112" s="33"/>
      <c r="C112" s="33"/>
      <c r="D112" s="46"/>
      <c r="E112" s="46"/>
      <c r="F112" s="46"/>
      <c r="G112" s="46"/>
      <c r="H112" s="46"/>
      <c r="I112" s="46"/>
      <c r="J112" s="46"/>
      <c r="K112" s="46"/>
    </row>
    <row r="113" spans="1:11" x14ac:dyDescent="0.25">
      <c r="A113" s="46"/>
      <c r="B113" s="19" t="s">
        <v>49</v>
      </c>
      <c r="C113" s="49" t="s">
        <v>50</v>
      </c>
      <c r="D113" s="46"/>
      <c r="E113" s="46"/>
      <c r="F113" s="46"/>
      <c r="G113" s="46"/>
      <c r="H113" s="46"/>
      <c r="I113" s="46"/>
      <c r="J113" s="46"/>
      <c r="K113" s="46"/>
    </row>
    <row r="114" spans="1:11" x14ac:dyDescent="0.25">
      <c r="A114" s="46"/>
      <c r="B114" s="19" t="s">
        <v>52</v>
      </c>
      <c r="C114" s="49">
        <v>310</v>
      </c>
      <c r="D114" s="46"/>
      <c r="E114" s="46"/>
      <c r="F114" s="46"/>
      <c r="G114" s="46"/>
      <c r="H114" s="46"/>
      <c r="I114" s="46"/>
      <c r="J114" s="46"/>
      <c r="K114" s="46"/>
    </row>
    <row r="115" spans="1:11" x14ac:dyDescent="0.25">
      <c r="A115" s="46"/>
      <c r="B115" s="19" t="s">
        <v>53</v>
      </c>
      <c r="C115" s="49">
        <v>170</v>
      </c>
      <c r="D115" s="46"/>
      <c r="E115" s="46"/>
      <c r="F115" s="46"/>
      <c r="G115" s="46"/>
      <c r="H115" s="46"/>
      <c r="I115" s="46"/>
      <c r="J115" s="46"/>
      <c r="K115" s="46"/>
    </row>
    <row r="116" spans="1:11" x14ac:dyDescent="0.25">
      <c r="A116" s="46"/>
      <c r="B116" s="19" t="s">
        <v>42</v>
      </c>
      <c r="C116" s="49">
        <v>132</v>
      </c>
      <c r="D116" s="46"/>
      <c r="E116" s="46"/>
      <c r="F116" s="46"/>
      <c r="G116" s="46"/>
      <c r="H116" s="46"/>
      <c r="I116" s="46"/>
      <c r="J116" s="46"/>
      <c r="K116" s="46"/>
    </row>
    <row r="117" spans="1:11" x14ac:dyDescent="0.25">
      <c r="A117" s="46"/>
      <c r="B117" s="19" t="s">
        <v>45</v>
      </c>
      <c r="C117" s="49">
        <v>263</v>
      </c>
      <c r="D117" s="46"/>
      <c r="E117" s="46"/>
      <c r="F117" s="46"/>
      <c r="G117" s="46"/>
      <c r="H117" s="46"/>
      <c r="I117" s="46"/>
      <c r="J117" s="46"/>
      <c r="K117" s="46"/>
    </row>
    <row r="118" spans="1:11" x14ac:dyDescent="0.25">
      <c r="A118" s="46"/>
      <c r="B118" s="19" t="s">
        <v>47</v>
      </c>
      <c r="C118" s="49">
        <v>174</v>
      </c>
      <c r="D118" s="46"/>
      <c r="E118" s="46"/>
      <c r="F118" s="46"/>
      <c r="G118" s="46"/>
      <c r="H118" s="46"/>
      <c r="I118" s="46"/>
      <c r="J118" s="46"/>
      <c r="K118" s="46"/>
    </row>
    <row r="119" spans="1:11" x14ac:dyDescent="0.25">
      <c r="A119" s="46"/>
      <c r="B119" s="19" t="s">
        <v>44</v>
      </c>
      <c r="C119" s="49">
        <v>367</v>
      </c>
      <c r="D119" s="46"/>
      <c r="E119" s="46"/>
      <c r="F119" s="46"/>
      <c r="G119" s="46"/>
      <c r="H119" s="46"/>
      <c r="I119" s="46"/>
      <c r="J119" s="46"/>
      <c r="K119" s="46"/>
    </row>
    <row r="120" spans="1:11" x14ac:dyDescent="0.25">
      <c r="A120" s="46"/>
      <c r="B120" s="19" t="s">
        <v>43</v>
      </c>
      <c r="C120" s="49">
        <v>229</v>
      </c>
      <c r="D120" s="46"/>
      <c r="E120" s="46"/>
      <c r="F120" s="46"/>
      <c r="G120" s="46"/>
      <c r="H120" s="46"/>
      <c r="I120" s="46"/>
      <c r="J120" s="46"/>
      <c r="K120" s="46"/>
    </row>
    <row r="121" spans="1:1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x14ac:dyDescent="0.25">
      <c r="A122" s="46"/>
      <c r="B122" s="19" t="s">
        <v>46</v>
      </c>
      <c r="C122" s="50">
        <v>1.76</v>
      </c>
      <c r="D122" s="46"/>
      <c r="E122" s="46"/>
      <c r="F122" s="46"/>
      <c r="G122" s="46"/>
      <c r="H122" s="46"/>
      <c r="I122" s="46"/>
      <c r="J122" s="46"/>
      <c r="K122" s="46"/>
    </row>
    <row r="123" spans="1:1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x14ac:dyDescent="0.25">
      <c r="A125" s="46"/>
      <c r="B125" s="19" t="s">
        <v>9</v>
      </c>
      <c r="C125" s="77" t="s">
        <v>40</v>
      </c>
      <c r="D125" s="78"/>
      <c r="E125" s="78"/>
      <c r="F125" s="78"/>
      <c r="G125" s="79"/>
      <c r="H125" s="46"/>
      <c r="I125" s="80" t="s">
        <v>54</v>
      </c>
      <c r="J125" s="81"/>
      <c r="K125" s="46"/>
    </row>
    <row r="126" spans="1:1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x14ac:dyDescent="0.25">
      <c r="A127" s="46"/>
      <c r="B127" s="19" t="s">
        <v>49</v>
      </c>
      <c r="C127" s="49" t="s">
        <v>50</v>
      </c>
      <c r="D127" s="46"/>
      <c r="E127" s="46"/>
      <c r="F127" s="46"/>
      <c r="G127" s="46"/>
      <c r="H127" s="46"/>
      <c r="I127" s="46"/>
      <c r="J127" s="46"/>
      <c r="K127" s="46"/>
    </row>
    <row r="128" spans="1:11" x14ac:dyDescent="0.25">
      <c r="A128" s="46"/>
      <c r="B128" s="19" t="s">
        <v>52</v>
      </c>
      <c r="C128" s="49">
        <v>380</v>
      </c>
      <c r="D128" s="46"/>
      <c r="E128" s="46"/>
      <c r="F128" s="46"/>
      <c r="G128" s="46"/>
      <c r="H128" s="46"/>
      <c r="I128" s="46"/>
      <c r="J128" s="46"/>
      <c r="K128" s="46"/>
    </row>
    <row r="129" spans="1:11" x14ac:dyDescent="0.25">
      <c r="A129" s="46"/>
      <c r="B129" s="19" t="s">
        <v>53</v>
      </c>
      <c r="C129" s="49">
        <v>236</v>
      </c>
      <c r="D129" s="46"/>
      <c r="E129" s="46"/>
      <c r="F129" s="46"/>
      <c r="G129" s="46"/>
      <c r="H129" s="46"/>
      <c r="I129" s="46"/>
      <c r="J129" s="46"/>
      <c r="K129" s="46"/>
    </row>
    <row r="130" spans="1:11" x14ac:dyDescent="0.25">
      <c r="A130" s="46"/>
      <c r="B130" s="19" t="s">
        <v>42</v>
      </c>
      <c r="C130" s="49">
        <v>182</v>
      </c>
      <c r="D130" s="46"/>
      <c r="E130" s="46"/>
      <c r="F130" s="46"/>
      <c r="G130" s="46"/>
      <c r="H130" s="46"/>
      <c r="I130" s="46"/>
      <c r="J130" s="46"/>
      <c r="K130" s="46"/>
    </row>
    <row r="131" spans="1:11" x14ac:dyDescent="0.25">
      <c r="A131" s="46"/>
      <c r="B131" s="19" t="s">
        <v>45</v>
      </c>
      <c r="C131" s="49">
        <v>310</v>
      </c>
      <c r="D131" s="46"/>
      <c r="E131" s="46"/>
      <c r="F131" s="46"/>
      <c r="G131" s="46"/>
      <c r="H131" s="46"/>
      <c r="I131" s="46"/>
      <c r="J131" s="46"/>
      <c r="K131" s="46"/>
    </row>
    <row r="132" spans="1:11" x14ac:dyDescent="0.25">
      <c r="A132" s="46"/>
      <c r="B132" s="19" t="s">
        <v>47</v>
      </c>
      <c r="C132" s="49">
        <v>231</v>
      </c>
      <c r="D132" s="46"/>
      <c r="E132" s="46"/>
      <c r="F132" s="46"/>
      <c r="G132" s="46"/>
      <c r="H132" s="46"/>
      <c r="I132" s="46"/>
      <c r="J132" s="46"/>
      <c r="K132" s="46"/>
    </row>
    <row r="133" spans="1:11" x14ac:dyDescent="0.25">
      <c r="A133" s="46"/>
      <c r="B133" s="19" t="s">
        <v>44</v>
      </c>
      <c r="C133" s="49">
        <v>491</v>
      </c>
      <c r="D133" s="46"/>
      <c r="E133" s="46"/>
      <c r="F133" s="46"/>
      <c r="G133" s="46"/>
      <c r="H133" s="46"/>
      <c r="I133" s="46"/>
      <c r="J133" s="46"/>
      <c r="K133" s="46"/>
    </row>
    <row r="134" spans="1:11" x14ac:dyDescent="0.25">
      <c r="A134" s="46"/>
      <c r="B134" s="19" t="s">
        <v>43</v>
      </c>
      <c r="C134" s="49">
        <v>291</v>
      </c>
      <c r="D134" s="46"/>
      <c r="E134" s="46"/>
      <c r="F134" s="46"/>
      <c r="G134" s="46"/>
      <c r="H134" s="46"/>
      <c r="I134" s="46"/>
      <c r="J134" s="46"/>
      <c r="K134" s="46"/>
    </row>
    <row r="135" spans="1:1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x14ac:dyDescent="0.25">
      <c r="A136" s="46"/>
      <c r="B136" s="19" t="s">
        <v>46</v>
      </c>
      <c r="C136" s="50">
        <v>4.1500000000000004</v>
      </c>
      <c r="D136" s="46"/>
      <c r="E136" s="46"/>
      <c r="F136" s="46"/>
      <c r="G136" s="46"/>
      <c r="H136" s="46"/>
      <c r="I136" s="46"/>
      <c r="J136" s="46"/>
      <c r="K136" s="46"/>
    </row>
    <row r="137" spans="1:1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x14ac:dyDescent="0.25">
      <c r="A139" s="46"/>
      <c r="B139" s="19" t="s">
        <v>12</v>
      </c>
      <c r="C139" s="77" t="s">
        <v>37</v>
      </c>
      <c r="D139" s="78"/>
      <c r="E139" s="78"/>
      <c r="F139" s="78"/>
      <c r="G139" s="79"/>
      <c r="H139" s="46"/>
      <c r="I139" s="80" t="s">
        <v>54</v>
      </c>
      <c r="J139" s="81"/>
      <c r="K139" s="46"/>
    </row>
    <row r="140" spans="1:1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x14ac:dyDescent="0.25">
      <c r="A141" s="46"/>
      <c r="B141" s="19" t="s">
        <v>49</v>
      </c>
      <c r="C141" s="49" t="s">
        <v>50</v>
      </c>
      <c r="D141" s="46"/>
      <c r="E141" s="46"/>
      <c r="F141" s="46"/>
      <c r="G141" s="46"/>
      <c r="H141" s="46"/>
      <c r="I141" s="46"/>
      <c r="J141" s="46"/>
      <c r="K141" s="46"/>
    </row>
    <row r="142" spans="1:11" x14ac:dyDescent="0.25">
      <c r="A142" s="46"/>
      <c r="B142" s="19" t="s">
        <v>52</v>
      </c>
      <c r="C142" s="49">
        <v>445</v>
      </c>
      <c r="D142" s="46"/>
      <c r="E142" s="46"/>
      <c r="F142" s="46"/>
      <c r="G142" s="46"/>
      <c r="H142" s="46"/>
      <c r="I142" s="46"/>
      <c r="J142" s="46"/>
      <c r="K142" s="46"/>
    </row>
    <row r="143" spans="1:11" x14ac:dyDescent="0.25">
      <c r="A143" s="46"/>
      <c r="B143" s="19" t="s">
        <v>53</v>
      </c>
      <c r="C143" s="49">
        <v>296</v>
      </c>
      <c r="D143" s="46"/>
      <c r="E143" s="46"/>
      <c r="F143" s="46"/>
      <c r="G143" s="46"/>
      <c r="H143" s="46"/>
      <c r="I143" s="46"/>
      <c r="J143" s="46"/>
      <c r="K143" s="46"/>
    </row>
    <row r="144" spans="1:11" x14ac:dyDescent="0.25">
      <c r="A144" s="46"/>
      <c r="B144" s="19" t="s">
        <v>42</v>
      </c>
      <c r="C144" s="49">
        <v>187</v>
      </c>
      <c r="D144" s="46"/>
      <c r="E144" s="46"/>
      <c r="F144" s="46"/>
      <c r="G144" s="46"/>
      <c r="H144" s="46"/>
      <c r="I144" s="46"/>
      <c r="J144" s="46"/>
      <c r="K144" s="46"/>
    </row>
    <row r="145" spans="1:11" x14ac:dyDescent="0.25">
      <c r="A145" s="46"/>
      <c r="B145" s="19" t="s">
        <v>45</v>
      </c>
      <c r="C145" s="49">
        <v>345</v>
      </c>
      <c r="D145" s="46"/>
      <c r="E145" s="46"/>
      <c r="F145" s="46"/>
      <c r="G145" s="46"/>
      <c r="H145" s="46"/>
      <c r="I145" s="46"/>
      <c r="J145" s="46"/>
      <c r="K145" s="46"/>
    </row>
    <row r="146" spans="1:11" x14ac:dyDescent="0.25">
      <c r="A146" s="46"/>
      <c r="B146" s="19" t="s">
        <v>47</v>
      </c>
      <c r="C146" s="49">
        <v>266</v>
      </c>
      <c r="D146" s="46"/>
      <c r="E146" s="46"/>
      <c r="F146" s="46"/>
      <c r="G146" s="46"/>
      <c r="H146" s="46"/>
      <c r="I146" s="46"/>
      <c r="J146" s="46"/>
      <c r="K146" s="46"/>
    </row>
    <row r="147" spans="1:11" x14ac:dyDescent="0.25">
      <c r="A147" s="46"/>
      <c r="B147" s="19" t="s">
        <v>44</v>
      </c>
      <c r="C147" s="49">
        <v>555</v>
      </c>
      <c r="D147" s="46"/>
      <c r="E147" s="46"/>
      <c r="F147" s="46"/>
      <c r="G147" s="46"/>
      <c r="H147" s="46"/>
      <c r="I147" s="46"/>
      <c r="J147" s="46"/>
      <c r="K147" s="46"/>
    </row>
    <row r="148" spans="1:11" x14ac:dyDescent="0.25">
      <c r="A148" s="46"/>
      <c r="B148" s="19" t="s">
        <v>43</v>
      </c>
      <c r="C148" s="49">
        <v>310</v>
      </c>
      <c r="D148" s="46"/>
      <c r="E148" s="46"/>
      <c r="F148" s="46"/>
      <c r="G148" s="46"/>
      <c r="H148" s="46"/>
      <c r="I148" s="46"/>
      <c r="J148" s="46"/>
      <c r="K148" s="46"/>
    </row>
    <row r="149" spans="1:1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x14ac:dyDescent="0.25">
      <c r="A150" s="46"/>
      <c r="B150" s="19" t="s">
        <v>46</v>
      </c>
      <c r="C150" s="50">
        <v>5.58</v>
      </c>
      <c r="D150" s="46"/>
      <c r="E150" s="46"/>
      <c r="F150" s="46"/>
      <c r="G150" s="46"/>
      <c r="H150" s="46"/>
      <c r="I150" s="46"/>
      <c r="J150" s="46"/>
      <c r="K150" s="46"/>
    </row>
    <row r="151" spans="1:1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 x14ac:dyDescent="0.25">
      <c r="A153" s="46"/>
      <c r="B153" s="19" t="s">
        <v>10</v>
      </c>
      <c r="C153" s="77" t="s">
        <v>35</v>
      </c>
      <c r="D153" s="78"/>
      <c r="E153" s="78"/>
      <c r="F153" s="78"/>
      <c r="G153" s="79"/>
      <c r="H153" s="46"/>
      <c r="I153" s="80" t="s">
        <v>54</v>
      </c>
      <c r="J153" s="81"/>
      <c r="K153" s="46"/>
    </row>
    <row r="154" spans="1:11" x14ac:dyDescent="0.25">
      <c r="A154" s="46"/>
      <c r="B154" s="33"/>
      <c r="C154" s="33"/>
      <c r="D154" s="46"/>
      <c r="E154" s="46"/>
      <c r="F154" s="46"/>
      <c r="G154" s="46"/>
      <c r="H154" s="46"/>
      <c r="I154" s="46"/>
      <c r="J154" s="46"/>
      <c r="K154" s="46"/>
    </row>
    <row r="155" spans="1:11" x14ac:dyDescent="0.25">
      <c r="A155" s="46"/>
      <c r="B155" s="19" t="s">
        <v>49</v>
      </c>
      <c r="C155" s="49" t="s">
        <v>50</v>
      </c>
      <c r="D155" s="46"/>
      <c r="E155" s="46"/>
      <c r="F155" s="46"/>
      <c r="G155" s="46"/>
      <c r="H155" s="46"/>
      <c r="I155" s="46"/>
      <c r="J155" s="46"/>
      <c r="K155" s="46"/>
    </row>
    <row r="156" spans="1:11" x14ac:dyDescent="0.25">
      <c r="A156" s="46"/>
      <c r="B156" s="19" t="s">
        <v>52</v>
      </c>
      <c r="C156" s="49">
        <v>310</v>
      </c>
      <c r="D156" s="46"/>
      <c r="E156" s="46"/>
      <c r="F156" s="46"/>
      <c r="G156" s="46"/>
      <c r="H156" s="46"/>
      <c r="I156" s="46"/>
      <c r="J156" s="46"/>
      <c r="K156" s="46"/>
    </row>
    <row r="157" spans="1:11" x14ac:dyDescent="0.25">
      <c r="A157" s="46"/>
      <c r="B157" s="19" t="s">
        <v>53</v>
      </c>
      <c r="C157" s="49">
        <v>170</v>
      </c>
      <c r="D157" s="46"/>
      <c r="E157" s="46"/>
      <c r="F157" s="46"/>
      <c r="G157" s="46"/>
      <c r="H157" s="46"/>
      <c r="I157" s="46"/>
      <c r="J157" s="46"/>
      <c r="K157" s="46"/>
    </row>
    <row r="158" spans="1:11" x14ac:dyDescent="0.25">
      <c r="A158" s="46"/>
      <c r="B158" s="19" t="s">
        <v>42</v>
      </c>
      <c r="C158" s="49">
        <v>132</v>
      </c>
      <c r="D158" s="46"/>
      <c r="E158" s="46"/>
      <c r="F158" s="46"/>
      <c r="G158" s="46"/>
      <c r="H158" s="46"/>
      <c r="I158" s="46"/>
      <c r="J158" s="46"/>
      <c r="K158" s="46"/>
    </row>
    <row r="159" spans="1:11" x14ac:dyDescent="0.25">
      <c r="A159" s="46"/>
      <c r="B159" s="19" t="s">
        <v>45</v>
      </c>
      <c r="C159" s="49">
        <v>263</v>
      </c>
      <c r="D159" s="46"/>
      <c r="E159" s="46"/>
      <c r="F159" s="46"/>
      <c r="G159" s="46"/>
      <c r="H159" s="46"/>
      <c r="I159" s="46"/>
      <c r="J159" s="46"/>
      <c r="K159" s="46"/>
    </row>
    <row r="160" spans="1:11" x14ac:dyDescent="0.25">
      <c r="A160" s="46"/>
      <c r="B160" s="19" t="s">
        <v>47</v>
      </c>
      <c r="C160" s="49">
        <v>174</v>
      </c>
      <c r="D160" s="46"/>
      <c r="E160" s="46"/>
      <c r="F160" s="46"/>
      <c r="G160" s="46"/>
      <c r="H160" s="46"/>
      <c r="I160" s="46"/>
      <c r="J160" s="46"/>
      <c r="K160" s="46"/>
    </row>
    <row r="161" spans="1:11" x14ac:dyDescent="0.25">
      <c r="A161" s="46"/>
      <c r="B161" s="19" t="s">
        <v>44</v>
      </c>
      <c r="C161" s="49">
        <v>367</v>
      </c>
      <c r="D161" s="46"/>
      <c r="E161" s="46"/>
      <c r="F161" s="46"/>
      <c r="G161" s="46"/>
      <c r="H161" s="46"/>
      <c r="I161" s="46"/>
      <c r="J161" s="46"/>
      <c r="K161" s="46"/>
    </row>
    <row r="162" spans="1:11" x14ac:dyDescent="0.25">
      <c r="A162" s="46"/>
      <c r="B162" s="19" t="s">
        <v>43</v>
      </c>
      <c r="C162" s="49">
        <v>229</v>
      </c>
      <c r="D162" s="46"/>
      <c r="E162" s="46"/>
      <c r="F162" s="46"/>
      <c r="G162" s="46"/>
      <c r="H162" s="46"/>
      <c r="I162" s="46"/>
      <c r="J162" s="46"/>
      <c r="K162" s="46"/>
    </row>
    <row r="163" spans="1:1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x14ac:dyDescent="0.25">
      <c r="A164" s="46"/>
      <c r="B164" s="19" t="s">
        <v>46</v>
      </c>
      <c r="C164" s="50">
        <v>1.78</v>
      </c>
      <c r="D164" s="46"/>
      <c r="E164" s="46"/>
      <c r="F164" s="46"/>
      <c r="G164" s="46"/>
      <c r="H164" s="46"/>
      <c r="I164" s="46"/>
      <c r="J164" s="46"/>
      <c r="K164" s="46"/>
    </row>
    <row r="165" spans="1:1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x14ac:dyDescent="0.25">
      <c r="A167" s="46"/>
      <c r="B167" s="19" t="s">
        <v>11</v>
      </c>
      <c r="C167" s="77" t="s">
        <v>41</v>
      </c>
      <c r="D167" s="78"/>
      <c r="E167" s="78"/>
      <c r="F167" s="78"/>
      <c r="G167" s="79"/>
      <c r="H167" s="46"/>
      <c r="I167" s="80" t="s">
        <v>54</v>
      </c>
      <c r="J167" s="81"/>
      <c r="K167" s="46"/>
    </row>
    <row r="168" spans="1:11" x14ac:dyDescent="0.25">
      <c r="A168" s="46"/>
      <c r="B168" s="33"/>
      <c r="C168" s="42"/>
      <c r="D168" s="46"/>
      <c r="E168" s="46"/>
      <c r="F168" s="46"/>
      <c r="G168" s="46"/>
      <c r="H168" s="46"/>
      <c r="I168" s="46"/>
      <c r="J168" s="46"/>
      <c r="K168" s="46"/>
    </row>
    <row r="169" spans="1:11" x14ac:dyDescent="0.25">
      <c r="A169" s="46"/>
      <c r="B169" s="19" t="s">
        <v>49</v>
      </c>
      <c r="C169" s="49" t="s">
        <v>50</v>
      </c>
      <c r="D169" s="46"/>
      <c r="E169" s="46"/>
      <c r="F169" s="46"/>
      <c r="G169" s="46"/>
      <c r="H169" s="46"/>
      <c r="I169" s="46"/>
      <c r="J169" s="46"/>
      <c r="K169" s="46"/>
    </row>
    <row r="170" spans="1:11" x14ac:dyDescent="0.25">
      <c r="A170" s="46"/>
      <c r="B170" s="19" t="s">
        <v>52</v>
      </c>
      <c r="C170" s="49">
        <v>380</v>
      </c>
      <c r="D170" s="46"/>
      <c r="E170" s="46"/>
      <c r="F170" s="46"/>
      <c r="G170" s="46"/>
      <c r="H170" s="46"/>
      <c r="I170" s="46"/>
      <c r="J170" s="46"/>
      <c r="K170" s="46"/>
    </row>
    <row r="171" spans="1:11" x14ac:dyDescent="0.25">
      <c r="A171" s="46"/>
      <c r="B171" s="19" t="s">
        <v>53</v>
      </c>
      <c r="C171" s="49">
        <v>236</v>
      </c>
      <c r="D171" s="46"/>
      <c r="E171" s="46"/>
      <c r="F171" s="46"/>
      <c r="G171" s="46"/>
      <c r="H171" s="46"/>
      <c r="I171" s="46"/>
      <c r="J171" s="46"/>
      <c r="K171" s="46"/>
    </row>
    <row r="172" spans="1:11" x14ac:dyDescent="0.25">
      <c r="A172" s="46"/>
      <c r="B172" s="19" t="s">
        <v>42</v>
      </c>
      <c r="C172" s="49">
        <v>182</v>
      </c>
      <c r="D172" s="46"/>
      <c r="E172" s="46"/>
      <c r="F172" s="46"/>
      <c r="G172" s="46"/>
      <c r="H172" s="46"/>
      <c r="I172" s="46"/>
      <c r="J172" s="46"/>
      <c r="K172" s="46"/>
    </row>
    <row r="173" spans="1:11" x14ac:dyDescent="0.25">
      <c r="A173" s="46"/>
      <c r="B173" s="19" t="s">
        <v>45</v>
      </c>
      <c r="C173" s="49">
        <v>310</v>
      </c>
      <c r="D173" s="46"/>
      <c r="E173" s="46"/>
      <c r="F173" s="46"/>
      <c r="G173" s="46"/>
      <c r="H173" s="46"/>
      <c r="I173" s="46"/>
      <c r="J173" s="46"/>
      <c r="K173" s="46"/>
    </row>
    <row r="174" spans="1:11" x14ac:dyDescent="0.25">
      <c r="A174" s="46"/>
      <c r="B174" s="19" t="s">
        <v>47</v>
      </c>
      <c r="C174" s="49">
        <v>231</v>
      </c>
      <c r="D174" s="46"/>
      <c r="E174" s="46"/>
      <c r="F174" s="46"/>
      <c r="G174" s="46"/>
      <c r="H174" s="46"/>
      <c r="I174" s="46"/>
      <c r="J174" s="46"/>
      <c r="K174" s="46"/>
    </row>
    <row r="175" spans="1:11" x14ac:dyDescent="0.25">
      <c r="A175" s="46"/>
      <c r="B175" s="19" t="s">
        <v>44</v>
      </c>
      <c r="C175" s="49">
        <v>491</v>
      </c>
      <c r="D175" s="46"/>
      <c r="E175" s="46"/>
      <c r="F175" s="46"/>
      <c r="G175" s="46"/>
      <c r="H175" s="46"/>
      <c r="I175" s="46"/>
      <c r="J175" s="46"/>
      <c r="K175" s="46"/>
    </row>
    <row r="176" spans="1:11" x14ac:dyDescent="0.25">
      <c r="A176" s="46"/>
      <c r="B176" s="19" t="s">
        <v>43</v>
      </c>
      <c r="C176" s="49">
        <v>291</v>
      </c>
      <c r="D176" s="46"/>
      <c r="E176" s="46"/>
      <c r="F176" s="46"/>
      <c r="G176" s="46"/>
      <c r="H176" s="46"/>
      <c r="I176" s="46"/>
      <c r="J176" s="46"/>
      <c r="K176" s="46"/>
    </row>
    <row r="177" spans="1:1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x14ac:dyDescent="0.25">
      <c r="A178" s="46"/>
      <c r="B178" s="19" t="s">
        <v>46</v>
      </c>
      <c r="C178" s="50">
        <v>4.3499999999999996</v>
      </c>
      <c r="D178" s="46"/>
      <c r="E178" s="46"/>
      <c r="F178" s="46"/>
      <c r="G178" s="46"/>
      <c r="H178" s="46"/>
      <c r="I178" s="46"/>
      <c r="J178" s="46"/>
      <c r="K178" s="46"/>
    </row>
    <row r="179" spans="1:1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 x14ac:dyDescent="0.25">
      <c r="A181" s="46"/>
      <c r="B181" s="19" t="s">
        <v>13</v>
      </c>
      <c r="C181" s="77" t="s">
        <v>38</v>
      </c>
      <c r="D181" s="78"/>
      <c r="E181" s="78"/>
      <c r="F181" s="78"/>
      <c r="G181" s="79"/>
      <c r="H181" s="46"/>
      <c r="I181" s="80" t="s">
        <v>54</v>
      </c>
      <c r="J181" s="81"/>
      <c r="K181" s="46"/>
    </row>
    <row r="182" spans="1:11" x14ac:dyDescent="0.25">
      <c r="A182" s="46"/>
      <c r="B182" s="33"/>
      <c r="C182" s="42"/>
      <c r="D182" s="46"/>
      <c r="E182" s="46"/>
      <c r="F182" s="46"/>
      <c r="G182" s="46"/>
      <c r="H182" s="46"/>
      <c r="I182" s="46"/>
      <c r="J182" s="46"/>
      <c r="K182" s="46"/>
    </row>
    <row r="183" spans="1:11" x14ac:dyDescent="0.25">
      <c r="A183" s="46"/>
      <c r="B183" s="19" t="s">
        <v>49</v>
      </c>
      <c r="C183" s="49" t="s">
        <v>50</v>
      </c>
      <c r="D183" s="46"/>
      <c r="E183" s="46"/>
      <c r="F183" s="46"/>
      <c r="G183" s="46"/>
      <c r="H183" s="46"/>
      <c r="I183" s="46"/>
      <c r="J183" s="46"/>
      <c r="K183" s="46"/>
    </row>
    <row r="184" spans="1:11" x14ac:dyDescent="0.25">
      <c r="A184" s="46"/>
      <c r="B184" s="19" t="s">
        <v>52</v>
      </c>
      <c r="C184" s="49">
        <v>445</v>
      </c>
      <c r="D184" s="46"/>
      <c r="E184" s="46"/>
      <c r="F184" s="46"/>
      <c r="G184" s="46"/>
      <c r="H184" s="46"/>
      <c r="I184" s="46"/>
      <c r="J184" s="46"/>
      <c r="K184" s="46"/>
    </row>
    <row r="185" spans="1:11" x14ac:dyDescent="0.25">
      <c r="A185" s="46"/>
      <c r="B185" s="19" t="s">
        <v>53</v>
      </c>
      <c r="C185" s="49">
        <v>296</v>
      </c>
      <c r="D185" s="46"/>
      <c r="E185" s="46"/>
      <c r="F185" s="46"/>
      <c r="G185" s="46"/>
      <c r="H185" s="46"/>
      <c r="I185" s="46"/>
      <c r="J185" s="46"/>
      <c r="K185" s="46"/>
    </row>
    <row r="186" spans="1:11" x14ac:dyDescent="0.25">
      <c r="A186" s="46"/>
      <c r="B186" s="19" t="s">
        <v>42</v>
      </c>
      <c r="C186" s="49">
        <v>187</v>
      </c>
      <c r="D186" s="46"/>
      <c r="E186" s="46"/>
      <c r="F186" s="46"/>
      <c r="G186" s="46"/>
      <c r="H186" s="46"/>
      <c r="I186" s="46"/>
      <c r="J186" s="46"/>
      <c r="K186" s="46"/>
    </row>
    <row r="187" spans="1:11" x14ac:dyDescent="0.25">
      <c r="A187" s="46"/>
      <c r="B187" s="19" t="s">
        <v>45</v>
      </c>
      <c r="C187" s="49">
        <v>345</v>
      </c>
      <c r="D187" s="46"/>
      <c r="E187" s="46"/>
      <c r="F187" s="46"/>
      <c r="G187" s="46"/>
      <c r="H187" s="46"/>
      <c r="I187" s="46"/>
      <c r="J187" s="46"/>
      <c r="K187" s="46"/>
    </row>
    <row r="188" spans="1:11" x14ac:dyDescent="0.25">
      <c r="A188" s="46"/>
      <c r="B188" s="19" t="s">
        <v>47</v>
      </c>
      <c r="C188" s="49">
        <v>266</v>
      </c>
      <c r="D188" s="46"/>
      <c r="E188" s="46"/>
      <c r="F188" s="46"/>
      <c r="G188" s="46"/>
      <c r="H188" s="46"/>
      <c r="I188" s="46"/>
      <c r="J188" s="46"/>
      <c r="K188" s="46"/>
    </row>
    <row r="189" spans="1:11" x14ac:dyDescent="0.25">
      <c r="A189" s="46"/>
      <c r="B189" s="19" t="s">
        <v>44</v>
      </c>
      <c r="C189" s="49">
        <v>555</v>
      </c>
      <c r="D189" s="46"/>
      <c r="E189" s="46"/>
      <c r="F189" s="46"/>
      <c r="G189" s="46"/>
      <c r="H189" s="46"/>
      <c r="I189" s="46"/>
      <c r="J189" s="46"/>
      <c r="K189" s="46"/>
    </row>
    <row r="190" spans="1:11" x14ac:dyDescent="0.25">
      <c r="A190" s="46"/>
      <c r="B190" s="19" t="s">
        <v>43</v>
      </c>
      <c r="C190" s="49">
        <v>310</v>
      </c>
      <c r="D190" s="46"/>
      <c r="E190" s="46"/>
      <c r="F190" s="46"/>
      <c r="G190" s="46"/>
      <c r="H190" s="46"/>
      <c r="I190" s="46"/>
      <c r="J190" s="46"/>
      <c r="K190" s="46"/>
    </row>
    <row r="191" spans="1:1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x14ac:dyDescent="0.25">
      <c r="A192" s="46"/>
      <c r="B192" s="19" t="s">
        <v>46</v>
      </c>
      <c r="C192" s="50">
        <v>5.14</v>
      </c>
      <c r="D192" s="46"/>
      <c r="E192" s="46"/>
      <c r="F192" s="46"/>
      <c r="G192" s="46"/>
      <c r="H192" s="46"/>
      <c r="I192" s="46"/>
      <c r="J192" s="46"/>
      <c r="K192" s="46"/>
    </row>
    <row r="193" spans="1:1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1:1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1:1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1:1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1:1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1:1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1:1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1:1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1:1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1:1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1:1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1:1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1:1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1:1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1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1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11" x14ac:dyDescent="0.25"/>
    <row r="263" spans="1:11" x14ac:dyDescent="0.25"/>
    <row r="264" spans="1:11" x14ac:dyDescent="0.25"/>
    <row r="265" spans="1:11" x14ac:dyDescent="0.25"/>
    <row r="266" spans="1:11" x14ac:dyDescent="0.25"/>
    <row r="267" spans="1:11" x14ac:dyDescent="0.25"/>
    <row r="268" spans="1:11" x14ac:dyDescent="0.25"/>
    <row r="269" spans="1:11" x14ac:dyDescent="0.25"/>
    <row r="270" spans="1:11" x14ac:dyDescent="0.25"/>
    <row r="271" spans="1:11" x14ac:dyDescent="0.25"/>
    <row r="272" spans="1:11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</sheetData>
  <sheetProtection algorithmName="SHA-512" hashValue="RxjuKGUmW4orDdl/XBEz9g+toxoBCMJYsiYO+mWOFM9W+MnBvZpC7UrHyh9rJ/jbOvvuh9EVBPew7vf9I3RJ1A==" saltValue="oIqEMdrQ5DJQ2uhXTpYLoQ==" spinCount="100000" sheet="1" objects="1" scenarios="1"/>
  <mergeCells count="30">
    <mergeCell ref="I111:J111"/>
    <mergeCell ref="C181:G181"/>
    <mergeCell ref="C97:G97"/>
    <mergeCell ref="C111:G111"/>
    <mergeCell ref="C125:G125"/>
    <mergeCell ref="C139:G139"/>
    <mergeCell ref="C153:G153"/>
    <mergeCell ref="C167:G167"/>
    <mergeCell ref="I125:J125"/>
    <mergeCell ref="I139:J139"/>
    <mergeCell ref="I153:J153"/>
    <mergeCell ref="I167:J167"/>
    <mergeCell ref="I181:J181"/>
    <mergeCell ref="C56:F56"/>
    <mergeCell ref="C69:G69"/>
    <mergeCell ref="C83:G83"/>
    <mergeCell ref="I83:J83"/>
    <mergeCell ref="I97:J97"/>
    <mergeCell ref="I56:J56"/>
    <mergeCell ref="I69:J69"/>
    <mergeCell ref="D2:I2"/>
    <mergeCell ref="C4:F4"/>
    <mergeCell ref="C17:F17"/>
    <mergeCell ref="C30:F30"/>
    <mergeCell ref="C43:F43"/>
    <mergeCell ref="I4:J4"/>
    <mergeCell ref="I17:J17"/>
    <mergeCell ref="I30:J30"/>
    <mergeCell ref="I43:J43"/>
    <mergeCell ref="B2:C2"/>
  </mergeCells>
  <hyperlinks>
    <hyperlink ref="I4" location="'Capacity Calculator'!E2" display="Return to Calculator"/>
    <hyperlink ref="J4" location="'Capacity Calculator'!E2" display="'Capacity Calculator'!E2"/>
    <hyperlink ref="I17" location="'Capacity Calculator'!E2" display="Return to Calculator"/>
    <hyperlink ref="J17" location="'Capacity Calculator'!E2" display="'Capacity Calculator'!E2"/>
    <hyperlink ref="I30" location="'Capacity Calculator'!E2" display="Return to Calculator"/>
    <hyperlink ref="J30" location="'Capacity Calculator'!E2" display="'Capacity Calculator'!E2"/>
    <hyperlink ref="I43" location="'Capacity Calculator'!E2" display="Return to Calculator"/>
    <hyperlink ref="J43" location="'Capacity Calculator'!E2" display="'Capacity Calculator'!E2"/>
    <hyperlink ref="I56" location="'Capacity Calculator'!E2" display="Return to Calculator"/>
    <hyperlink ref="J56" location="'Capacity Calculator'!E2" display="'Capacity Calculator'!E2"/>
    <hyperlink ref="I69" location="'Capacity Calculator'!E2" display="Return to Calculator"/>
    <hyperlink ref="J69" location="'Capacity Calculator'!E2" display="'Capacity Calculator'!E2"/>
    <hyperlink ref="I83" location="'Capacity Calculator'!E2" display="Return to Calculator"/>
    <hyperlink ref="J83" location="'Capacity Calculator'!E2" display="'Capacity Calculator'!E2"/>
    <hyperlink ref="I97" location="'Capacity Calculator'!E2" display="Return to Calculator"/>
    <hyperlink ref="J97" location="'Capacity Calculator'!E2" display="'Capacity Calculator'!E2"/>
    <hyperlink ref="I111" location="'Capacity Calculator'!E2" display="Return to Calculator"/>
    <hyperlink ref="J111" location="'Capacity Calculator'!E2" display="'Capacity Calculator'!E2"/>
    <hyperlink ref="I125" location="'Capacity Calculator'!E2" display="Return to Calculator"/>
    <hyperlink ref="J125" location="'Capacity Calculator'!E2" display="'Capacity Calculator'!E2"/>
    <hyperlink ref="I139" location="'Capacity Calculator'!E2" display="Return to Calculator"/>
    <hyperlink ref="J139" location="'Capacity Calculator'!E2" display="'Capacity Calculator'!E2"/>
    <hyperlink ref="I153" location="'Capacity Calculator'!E2" display="Return to Calculator"/>
    <hyperlink ref="J153" location="'Capacity Calculator'!E2" display="'Capacity Calculator'!E2"/>
    <hyperlink ref="I167" location="'Capacity Calculator'!E2" display="Return to Calculator"/>
    <hyperlink ref="J167" location="'Capacity Calculator'!E2" display="'Capacity Calculator'!E2"/>
    <hyperlink ref="I181" location="'Capacity Calculator'!E2" display="Return to Calculator"/>
    <hyperlink ref="J181" location="'Capacity Calculator'!E2" display="'Capacity Calculator'!E2"/>
    <hyperlink ref="I4:J4" location="'Capacity Calculator'!E2" tooltip="Go!" display="Return to Calculator"/>
    <hyperlink ref="I17:J17" location="'Capacity Calculator'!E2" tooltip="Go!" display="Return to Calculator"/>
    <hyperlink ref="I30:J30" location="'Capacity Calculator'!E2" tooltip="Go!" display="Return to Calculator"/>
    <hyperlink ref="I43:J43" location="'Capacity Calculator'!E2" tooltip="Go!" display="Return to Calculator"/>
    <hyperlink ref="I56:J56" location="'Capacity Calculator'!E2" tooltip="Go!" display="Return to Calculator"/>
    <hyperlink ref="I69:J69" location="'Capacity Calculator'!E2" tooltip="Go!" display="Return to Calculator"/>
    <hyperlink ref="I83:J83" location="'Capacity Calculator'!E2" tooltip="Go!" display="Return to Calculator"/>
    <hyperlink ref="I97:J97" location="'Capacity Calculator'!E2" tooltip="Go!" display="Return to Calculator"/>
    <hyperlink ref="I111:J111" location="'Capacity Calculator'!E2" tooltip="Go!" display="Return to Calculator"/>
    <hyperlink ref="I125:J125" location="'Capacity Calculator'!E2" tooltip="Go!" display="Return to Calculator"/>
    <hyperlink ref="I139:J139" location="'Capacity Calculator'!E2" tooltip="Go!" display="Return to Calculator"/>
    <hyperlink ref="I153:J153" location="'Capacity Calculator'!E2" tooltip="Go!" display="Return to Calculator"/>
    <hyperlink ref="I167:J167" location="'Capacity Calculator'!E2" tooltip="Go!" display="Return to Calculator"/>
    <hyperlink ref="I181:J181" location="'Capacity Calculator'!E2" tooltip="Go!" display="Return to Calculator"/>
  </hyperlink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Capacity Calculator</vt:lpstr>
      <vt:lpstr>Cable Reel information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 Guthrie</dc:creator>
  <cp:lastModifiedBy>Dug Guthrie</cp:lastModifiedBy>
  <dcterms:created xsi:type="dcterms:W3CDTF">2013-06-12T10:11:29Z</dcterms:created>
  <dcterms:modified xsi:type="dcterms:W3CDTF">2018-09-20T16:55:15Z</dcterms:modified>
</cp:coreProperties>
</file>